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ate1904="1"/>
  <mc:AlternateContent xmlns:mc="http://schemas.openxmlformats.org/markup-compatibility/2006">
    <mc:Choice Requires="x15">
      <x15ac:absPath xmlns:x15ac="http://schemas.microsoft.com/office/spreadsheetml/2010/11/ac" url="D:\C-Affaires\En cours\261 - Arts et Metiers - Metz\261 - PRO\261 - Estimation\261 - V2\261 - DPGF\"/>
    </mc:Choice>
  </mc:AlternateContent>
  <xr:revisionPtr revIDLastSave="0" documentId="13_ncr:1_{BFEDA016-1DE5-4E31-932B-6F3EA14ADCED}" xr6:coauthVersionLast="47" xr6:coauthVersionMax="47" xr10:uidLastSave="{00000000-0000-0000-0000-000000000000}"/>
  <bookViews>
    <workbookView xWindow="13910" yWindow="90" windowWidth="15110" windowHeight="20500" tabRatio="852" activeTab="5" xr2:uid="{00000000-000D-0000-FFFF-FFFF00000000}"/>
  </bookViews>
  <sheets>
    <sheet name="Recapitulatif" sheetId="43" r:id="rId1"/>
    <sheet name="Zone 0" sheetId="15" r:id="rId2"/>
    <sheet name="Zone 1 &amp; 2" sheetId="44" r:id="rId3"/>
    <sheet name="Zone 3" sheetId="45" r:id="rId4"/>
    <sheet name="Zone 5" sheetId="46" r:id="rId5"/>
    <sheet name="Zone 6" sheetId="47" r:id="rId6"/>
  </sheets>
  <definedNames>
    <definedName name="_NP1" localSheetId="0">#REF!</definedName>
    <definedName name="_NP1" localSheetId="2">#REF!</definedName>
    <definedName name="_NP1" localSheetId="3">#REF!</definedName>
    <definedName name="_NP1" localSheetId="4">#REF!</definedName>
    <definedName name="_NP1" localSheetId="5">#REF!</definedName>
    <definedName name="_NP1">#REF!</definedName>
    <definedName name="NBP" localSheetId="0">#REF!</definedName>
    <definedName name="NBP" localSheetId="2">#REF!</definedName>
    <definedName name="NBP" localSheetId="3">#REF!</definedName>
    <definedName name="NBP" localSheetId="4">#REF!</definedName>
    <definedName name="NBP" localSheetId="5">#REF!</definedName>
    <definedName name="NBP">#REF!</definedName>
    <definedName name="_xlnm.Print_Area" localSheetId="0">Recapitulatif!$A$1:$D$25</definedName>
    <definedName name="_xlnm.Print_Area" localSheetId="1">'Zone 0'!$A$1:$G$45</definedName>
    <definedName name="_xlnm.Print_Area" localSheetId="2">'Zone 1 &amp; 2'!$A$1:$G$29</definedName>
    <definedName name="_xlnm.Print_Area" localSheetId="3">'Zone 3'!$A$1:$G$28</definedName>
    <definedName name="_xlnm.Print_Area" localSheetId="4">'Zone 5'!$A$1:$G$26</definedName>
    <definedName name="_xlnm.Print_Area" localSheetId="5">'Zone 6'!$A$1:$G$20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43" l="1"/>
  <c r="G17" i="47"/>
  <c r="G16" i="47"/>
  <c r="G14" i="47"/>
  <c r="G35" i="15"/>
  <c r="G34" i="15"/>
  <c r="G33" i="15"/>
  <c r="G36" i="15" s="1"/>
  <c r="F19" i="47"/>
  <c r="F20" i="47" s="1"/>
  <c r="G12" i="47"/>
  <c r="G11" i="47"/>
  <c r="G10" i="47"/>
  <c r="F25" i="46"/>
  <c r="F26" i="46" s="1"/>
  <c r="F22" i="46"/>
  <c r="G22" i="46" s="1"/>
  <c r="G21" i="46"/>
  <c r="G23" i="46" s="1"/>
  <c r="G18" i="46"/>
  <c r="G17" i="46"/>
  <c r="G16" i="46"/>
  <c r="G15" i="46"/>
  <c r="G12" i="46"/>
  <c r="G11" i="46"/>
  <c r="G10" i="46"/>
  <c r="F27" i="45"/>
  <c r="F28" i="45" s="1"/>
  <c r="F24" i="45"/>
  <c r="G24" i="45" s="1"/>
  <c r="G23" i="45"/>
  <c r="G25" i="45" s="1"/>
  <c r="G20" i="45"/>
  <c r="G21" i="45" s="1"/>
  <c r="G17" i="45"/>
  <c r="G16" i="45"/>
  <c r="G15" i="45"/>
  <c r="G18" i="45" s="1"/>
  <c r="G12" i="45"/>
  <c r="G11" i="45"/>
  <c r="G10" i="45"/>
  <c r="G13" i="45" s="1"/>
  <c r="F28" i="44"/>
  <c r="F29" i="44" s="1"/>
  <c r="G25" i="44"/>
  <c r="G26" i="44" s="1"/>
  <c r="G27" i="44" s="1"/>
  <c r="D14" i="43" s="1"/>
  <c r="F21" i="44"/>
  <c r="F22" i="44" s="1"/>
  <c r="G18" i="44"/>
  <c r="G17" i="44"/>
  <c r="G19" i="44" s="1"/>
  <c r="G14" i="44"/>
  <c r="G15" i="44" s="1"/>
  <c r="G11" i="44"/>
  <c r="G10" i="44"/>
  <c r="G12" i="44" s="1"/>
  <c r="G20" i="44" s="1"/>
  <c r="G13" i="46" l="1"/>
  <c r="D13" i="43"/>
  <c r="G19" i="46"/>
  <c r="G24" i="46" s="1"/>
  <c r="D16" i="43" s="1"/>
  <c r="G18" i="47"/>
  <c r="G25" i="46"/>
  <c r="G26" i="46" s="1"/>
  <c r="G26" i="45"/>
  <c r="D15" i="43" s="1"/>
  <c r="G28" i="44"/>
  <c r="G29" i="44"/>
  <c r="G19" i="47" l="1"/>
  <c r="G20" i="47" s="1"/>
  <c r="G27" i="45"/>
  <c r="G28" i="45" s="1"/>
  <c r="G21" i="44"/>
  <c r="G22" i="44"/>
  <c r="F44" i="15" l="1"/>
  <c r="F45" i="15" s="1"/>
  <c r="G41" i="15"/>
  <c r="G40" i="15"/>
  <c r="G39" i="15"/>
  <c r="G38" i="15"/>
  <c r="G42" i="15" l="1"/>
  <c r="G43" i="15" l="1"/>
  <c r="D12" i="43" s="1"/>
  <c r="G44" i="15"/>
  <c r="G45" i="15" s="1"/>
  <c r="G15" i="15"/>
  <c r="G17" i="15"/>
  <c r="G24" i="15" l="1"/>
  <c r="G21" i="15"/>
  <c r="G16" i="15" l="1"/>
  <c r="G18" i="15" s="1"/>
  <c r="G25" i="15" l="1"/>
  <c r="G20" i="15"/>
  <c r="G26" i="15" l="1"/>
  <c r="G22" i="15"/>
  <c r="G11" i="15" l="1"/>
  <c r="G12" i="15"/>
  <c r="G10" i="15"/>
  <c r="F28" i="15"/>
  <c r="F29" i="15" s="1"/>
  <c r="G13" i="15" l="1"/>
  <c r="G27" i="15" s="1"/>
  <c r="D11" i="43" s="1"/>
  <c r="D19" i="43" s="1"/>
  <c r="D20" i="43" l="1"/>
  <c r="D21" i="43" s="1"/>
  <c r="D27" i="43"/>
  <c r="D25" i="43"/>
  <c r="G28" i="15"/>
  <c r="G29" i="15" s="1"/>
</calcChain>
</file>

<file path=xl/sharedStrings.xml><?xml version="1.0" encoding="utf-8"?>
<sst xmlns="http://schemas.openxmlformats.org/spreadsheetml/2006/main" count="288" uniqueCount="141">
  <si>
    <t>Montant</t>
  </si>
  <si>
    <t>U</t>
  </si>
  <si>
    <t>Quantité</t>
  </si>
  <si>
    <t>Désignation des ouvrages</t>
  </si>
  <si>
    <t>LOT</t>
  </si>
  <si>
    <t>3.1</t>
  </si>
  <si>
    <t>3.1.1</t>
  </si>
  <si>
    <t>3.1.2</t>
  </si>
  <si>
    <t>forf.</t>
  </si>
  <si>
    <t>Prix Unit.</t>
  </si>
  <si>
    <t>3.2</t>
  </si>
  <si>
    <t>3.2.1</t>
  </si>
  <si>
    <t>3.2.2</t>
  </si>
  <si>
    <t>m²</t>
  </si>
  <si>
    <t>3.1.3</t>
  </si>
  <si>
    <t>Dossier des ouvrages exécutés</t>
  </si>
  <si>
    <t>3.2.3</t>
  </si>
  <si>
    <t>3.3</t>
  </si>
  <si>
    <t>3.3.1</t>
  </si>
  <si>
    <t>3.3.2</t>
  </si>
  <si>
    <t>3.4</t>
  </si>
  <si>
    <t>3.4.1</t>
  </si>
  <si>
    <t>3.4.2</t>
  </si>
  <si>
    <t>ml</t>
  </si>
  <si>
    <t>3.5</t>
  </si>
  <si>
    <t>3.5.1</t>
  </si>
  <si>
    <t>Installations de chantier</t>
  </si>
  <si>
    <t>Etudes d'exécution</t>
  </si>
  <si>
    <t>Ens.</t>
  </si>
  <si>
    <t>05</t>
  </si>
  <si>
    <t>Préparations de chantier</t>
  </si>
  <si>
    <t>Montant HT.</t>
  </si>
  <si>
    <t>TVA 20,00%</t>
  </si>
  <si>
    <t>MONTANT TOTAL HT</t>
  </si>
  <si>
    <t>MONTANT TOTAL TTC</t>
  </si>
  <si>
    <t>3.5.2</t>
  </si>
  <si>
    <t>3.5.3</t>
  </si>
  <si>
    <t>3.6</t>
  </si>
  <si>
    <t>3.6.1</t>
  </si>
  <si>
    <t>3.6.2</t>
  </si>
  <si>
    <t>3.7.1</t>
  </si>
  <si>
    <t>3.7.2</t>
  </si>
  <si>
    <t>3.7</t>
  </si>
  <si>
    <t>3.8</t>
  </si>
  <si>
    <t>3.10</t>
  </si>
  <si>
    <t>3.10.1</t>
  </si>
  <si>
    <t>MENUISERIES INTERIEURES - SIGNALETIQUE</t>
  </si>
  <si>
    <t>DONNEES DU PROGRAMME EN PHASE ESQUISSE</t>
  </si>
  <si>
    <t>Surface utile Projet (m²)</t>
  </si>
  <si>
    <t>Budget travaux</t>
  </si>
  <si>
    <t>Ecart estimation projet / budget</t>
  </si>
  <si>
    <t>Ratio € HT / m² Surface Utile</t>
  </si>
  <si>
    <t>3.8.1</t>
  </si>
  <si>
    <t>CPER - Projet CAMEXIA
Arts &amp; Metiers - Campus de Metz (57)</t>
  </si>
  <si>
    <t>Habillages muraux</t>
  </si>
  <si>
    <t>Agencement</t>
  </si>
  <si>
    <t>Habillage bois à clair voie de mur</t>
  </si>
  <si>
    <t>Bloc-porte stratifié - 103 x 210cm HT – E30</t>
  </si>
  <si>
    <t>Habillage bois à clair voie de garde-corps</t>
  </si>
  <si>
    <t>Prestations supplémentaires éventuelles (PSE)</t>
  </si>
  <si>
    <t>Châssis fixe vitré – 93 x 340cm HT – E30</t>
  </si>
  <si>
    <t>Plinthes médium à peindre</t>
  </si>
  <si>
    <t>Plaques de portes intérieures</t>
  </si>
  <si>
    <t>Tablette de baie - mélaminé</t>
  </si>
  <si>
    <t>ZONE 0</t>
  </si>
  <si>
    <t>Double porte vitrée + fixe plein – 216 x 250cm HT – E30</t>
  </si>
  <si>
    <t>Double porte vitrée + imposte fixe vitrée – 196 x 340cm HT – E30</t>
  </si>
  <si>
    <t>Châssis fixe vitré – 368 x 340cm HT – E30</t>
  </si>
  <si>
    <t>ZONE 0 - TRANCHE OPTIONNELLE 6</t>
  </si>
  <si>
    <t>Chassis fixes vitrés</t>
  </si>
  <si>
    <t>Bloc-porte de distribution interieure</t>
  </si>
  <si>
    <t>D.P.G.F.</t>
  </si>
  <si>
    <t>Décomposition du Prix Global et Forfaitaire</t>
  </si>
  <si>
    <t>TABLEAU RECAPITULATIF</t>
  </si>
  <si>
    <t>Zones</t>
  </si>
  <si>
    <t>Tranches / Marché de base / PSE / PSA</t>
  </si>
  <si>
    <t>0</t>
  </si>
  <si>
    <t>Tranche Ferme</t>
  </si>
  <si>
    <t>1&amp;2</t>
  </si>
  <si>
    <t>Tranche Optionelle 1</t>
  </si>
  <si>
    <t>PSE</t>
  </si>
  <si>
    <t>Tranche Optionelle 2</t>
  </si>
  <si>
    <t>Tranche Optionelle 3</t>
  </si>
  <si>
    <t>3.6.3</t>
  </si>
  <si>
    <t>Bloc-porte stratifié - 107 x 210cm HT + imposte pleine – E30</t>
  </si>
  <si>
    <t>Bloc-porte stratifié - 113 x 210cm HT + imposte pleine – E30</t>
  </si>
  <si>
    <t>Châssis fixe vitré – 70 x 250cm HT – E30</t>
  </si>
  <si>
    <t>3.9</t>
  </si>
  <si>
    <t>3.9.1</t>
  </si>
  <si>
    <t>3.9.2</t>
  </si>
  <si>
    <t>Plaques de porte intérieure</t>
  </si>
  <si>
    <t>Bloc-porte tiercé plein – 152 x 226cm HT – E30</t>
  </si>
  <si>
    <t>3.11</t>
  </si>
  <si>
    <t>3.11.1</t>
  </si>
  <si>
    <t>3.11.2</t>
  </si>
  <si>
    <t>3.11.3</t>
  </si>
  <si>
    <t>3.12</t>
  </si>
  <si>
    <t>3.12.1</t>
  </si>
  <si>
    <t>3.12.2</t>
  </si>
  <si>
    <t>Bloc-porte tiercé plein – 152 x 210cm HT – E30</t>
  </si>
  <si>
    <t>3.12.3</t>
  </si>
  <si>
    <t>Bloc-porte tiercé plein – 152 x 210cm HT – EI30</t>
  </si>
  <si>
    <t>3.13</t>
  </si>
  <si>
    <t>Chassis fixes vitré</t>
  </si>
  <si>
    <t>3.13.1</t>
  </si>
  <si>
    <t>Châssis fixe vitré – 120 x 210cm HT – E30</t>
  </si>
  <si>
    <t>3.14</t>
  </si>
  <si>
    <t>3.14.1</t>
  </si>
  <si>
    <t>3.14.2</t>
  </si>
  <si>
    <t>3.15</t>
  </si>
  <si>
    <t>3.15.1</t>
  </si>
  <si>
    <t>3.15.2</t>
  </si>
  <si>
    <t>3.15.3</t>
  </si>
  <si>
    <t>3.16</t>
  </si>
  <si>
    <t>3.16.1</t>
  </si>
  <si>
    <t>3.16.2</t>
  </si>
  <si>
    <t>3.16.3</t>
  </si>
  <si>
    <t>Bloc-porte double plein – 192 x 210cm HT – E30</t>
  </si>
  <si>
    <t>3.16.4</t>
  </si>
  <si>
    <t>Bloc-porte double plein – 192 x 210cm HT – EI30</t>
  </si>
  <si>
    <t>3.17</t>
  </si>
  <si>
    <t>3.17.1</t>
  </si>
  <si>
    <t>3.17.2</t>
  </si>
  <si>
    <t>3.18</t>
  </si>
  <si>
    <t>3.18.1</t>
  </si>
  <si>
    <t>3.18.2</t>
  </si>
  <si>
    <t>3.18.3</t>
  </si>
  <si>
    <t>Châssis fixe vitré – 244 x 210cm HT – E30</t>
  </si>
  <si>
    <t>Tranche Optionelle 6</t>
  </si>
  <si>
    <t>RECAPITULATIF</t>
  </si>
  <si>
    <t>3.6.4</t>
  </si>
  <si>
    <t>ZONES 1 &amp; 2 – TRANCHE FERME</t>
  </si>
  <si>
    <t>ZONE 3 – TRANCHE OPTIONNELLE 1</t>
  </si>
  <si>
    <t>ZONE 5 – TRANCHE OPTIONNELLE 2</t>
  </si>
  <si>
    <t>ZONE 6 – TRANCHE OPTIONNELLE 3</t>
  </si>
  <si>
    <t>3.19</t>
  </si>
  <si>
    <t>Bloc-porte de distribution intérieure</t>
  </si>
  <si>
    <t>3.19.1</t>
  </si>
  <si>
    <t>3.20</t>
  </si>
  <si>
    <t>Chassi fixe vitré</t>
  </si>
  <si>
    <t>3.20.1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</si>
</sst>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0"/>
    <numFmt numFmtId="165" formatCode="[$-F800]dddd\,\ mmmm\ dd\,\ yyyy"/>
  </numFmts>
  <fonts count="26">
    <font>
      <sz val="10"/>
      <name val="Geneva"/>
    </font>
    <font>
      <b/>
      <sz val="10"/>
      <name val="Century Gothic"/>
      <family val="2"/>
    </font>
    <font>
      <sz val="9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11"/>
      <name val="Century Gothic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Geneva"/>
    </font>
    <font>
      <sz val="20"/>
      <name val="Century Gothic"/>
      <family val="2"/>
    </font>
    <font>
      <sz val="24"/>
      <name val="Century Gothic"/>
      <family val="2"/>
    </font>
    <font>
      <b/>
      <sz val="10"/>
      <color theme="6" tint="-0.499984740745262"/>
      <name val="Century Gothic"/>
      <family val="2"/>
    </font>
    <font>
      <b/>
      <sz val="9"/>
      <color theme="0"/>
      <name val="Century Gothic"/>
      <family val="2"/>
    </font>
    <font>
      <sz val="8"/>
      <name val="Geneva"/>
    </font>
    <font>
      <sz val="10"/>
      <color rgb="FFFF0000"/>
      <name val="Century Gothic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i/>
      <sz val="10"/>
      <name val="Century Gothic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/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3" fillId="0" borderId="0"/>
    <xf numFmtId="0" fontId="23" fillId="0" borderId="0"/>
    <xf numFmtId="43" fontId="25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1" fillId="2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4" borderId="10" xfId="0" quotePrefix="1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vertical="center"/>
    </xf>
    <xf numFmtId="4" fontId="14" fillId="3" borderId="0" xfId="0" applyNumberFormat="1" applyFont="1" applyFill="1" applyAlignment="1">
      <alignment vertical="center"/>
    </xf>
    <xf numFmtId="4" fontId="14" fillId="3" borderId="7" xfId="0" applyNumberFormat="1" applyFont="1" applyFill="1" applyBorder="1" applyAlignment="1">
      <alignment vertical="center"/>
    </xf>
    <xf numFmtId="0" fontId="7" fillId="0" borderId="14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164" fontId="5" fillId="3" borderId="14" xfId="0" applyNumberFormat="1" applyFont="1" applyFill="1" applyBorder="1" applyAlignment="1">
      <alignment horizontal="center" vertical="center"/>
    </xf>
    <xf numFmtId="44" fontId="9" fillId="0" borderId="2" xfId="1" applyFont="1" applyBorder="1" applyAlignment="1">
      <alignment horizontal="center" vertical="center"/>
    </xf>
    <xf numFmtId="44" fontId="10" fillId="0" borderId="13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44" fontId="14" fillId="3" borderId="12" xfId="1" applyFont="1" applyFill="1" applyBorder="1" applyAlignment="1">
      <alignment vertical="center"/>
    </xf>
    <xf numFmtId="44" fontId="5" fillId="3" borderId="12" xfId="1" applyFont="1" applyFill="1" applyBorder="1" applyAlignment="1">
      <alignment horizontal="left" vertical="center"/>
    </xf>
    <xf numFmtId="44" fontId="1" fillId="3" borderId="12" xfId="1" applyFont="1" applyFill="1" applyBorder="1" applyAlignment="1">
      <alignment horizontal="left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44" fontId="10" fillId="0" borderId="8" xfId="1" applyFont="1" applyFill="1" applyBorder="1" applyAlignment="1">
      <alignment horizontal="center" vertical="center"/>
    </xf>
    <xf numFmtId="44" fontId="9" fillId="0" borderId="4" xfId="1" applyFont="1" applyBorder="1" applyAlignment="1">
      <alignment horizontal="center" vertical="center"/>
    </xf>
    <xf numFmtId="44" fontId="10" fillId="0" borderId="13" xfId="1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14" fillId="0" borderId="0" xfId="0" applyNumberFormat="1" applyFont="1" applyAlignment="1">
      <alignment vertical="center"/>
    </xf>
    <xf numFmtId="44" fontId="1" fillId="0" borderId="0" xfId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2" xfId="0" quotePrefix="1" applyFont="1" applyBorder="1" applyAlignment="1">
      <alignment horizontal="center" vertical="center"/>
    </xf>
    <xf numFmtId="0" fontId="1" fillId="0" borderId="10" xfId="0" quotePrefix="1" applyFont="1" applyBorder="1" applyAlignment="1">
      <alignment horizontal="center" vertical="center"/>
    </xf>
    <xf numFmtId="0" fontId="1" fillId="0" borderId="10" xfId="0" quotePrefix="1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44" fontId="14" fillId="0" borderId="0" xfId="1" applyFont="1" applyFill="1" applyBorder="1" applyAlignment="1">
      <alignment horizontal="left" vertical="center"/>
    </xf>
    <xf numFmtId="44" fontId="4" fillId="0" borderId="0" xfId="0" applyNumberFormat="1" applyFont="1"/>
    <xf numFmtId="44" fontId="4" fillId="0" borderId="0" xfId="0" applyNumberFormat="1" applyFont="1" applyAlignment="1">
      <alignment horizontal="right" vertical="center"/>
    </xf>
    <xf numFmtId="44" fontId="4" fillId="0" borderId="0" xfId="0" applyNumberFormat="1" applyFont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44" fontId="4" fillId="0" borderId="0" xfId="1" applyFont="1" applyFill="1" applyBorder="1" applyAlignment="1">
      <alignment horizontal="left" vertical="center"/>
    </xf>
    <xf numFmtId="44" fontId="4" fillId="0" borderId="0" xfId="0" applyNumberFormat="1" applyFont="1" applyAlignment="1">
      <alignment horizontal="center" vertical="center"/>
    </xf>
    <xf numFmtId="44" fontId="17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5" fillId="7" borderId="14" xfId="0" applyNumberFormat="1" applyFont="1" applyFill="1" applyBorder="1" applyAlignment="1">
      <alignment horizontal="center" vertical="center"/>
    </xf>
    <xf numFmtId="164" fontId="15" fillId="7" borderId="5" xfId="0" applyNumberFormat="1" applyFont="1" applyFill="1" applyBorder="1" applyAlignment="1">
      <alignment horizontal="center" vertical="center"/>
    </xf>
    <xf numFmtId="164" fontId="15" fillId="7" borderId="6" xfId="0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vertical="center"/>
    </xf>
    <xf numFmtId="0" fontId="19" fillId="7" borderId="1" xfId="0" applyFont="1" applyFill="1" applyBorder="1"/>
    <xf numFmtId="44" fontId="18" fillId="7" borderId="12" xfId="1" applyFont="1" applyFill="1" applyBorder="1" applyAlignment="1">
      <alignment vertical="center"/>
    </xf>
    <xf numFmtId="0" fontId="18" fillId="7" borderId="0" xfId="0" applyFont="1" applyFill="1" applyAlignment="1">
      <alignment vertical="center"/>
    </xf>
    <xf numFmtId="0" fontId="19" fillId="7" borderId="0" xfId="0" applyFont="1" applyFill="1"/>
    <xf numFmtId="44" fontId="18" fillId="7" borderId="12" xfId="1" applyFont="1" applyFill="1" applyBorder="1" applyAlignment="1">
      <alignment horizontal="left" vertical="center"/>
    </xf>
    <xf numFmtId="0" fontId="18" fillId="7" borderId="7" xfId="0" applyFont="1" applyFill="1" applyBorder="1" applyAlignment="1">
      <alignment horizontal="left" vertical="center"/>
    </xf>
    <xf numFmtId="0" fontId="19" fillId="7" borderId="7" xfId="0" applyFont="1" applyFill="1" applyBorder="1"/>
    <xf numFmtId="0" fontId="5" fillId="0" borderId="9" xfId="0" quotePrefix="1" applyFont="1" applyBorder="1" applyAlignment="1">
      <alignment vertical="center"/>
    </xf>
    <xf numFmtId="0" fontId="21" fillId="0" borderId="2" xfId="0" applyFont="1" applyBorder="1" applyAlignment="1">
      <alignment horizontal="center" vertical="center"/>
    </xf>
    <xf numFmtId="44" fontId="21" fillId="0" borderId="2" xfId="1" applyFont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 vertical="center"/>
    </xf>
    <xf numFmtId="44" fontId="22" fillId="0" borderId="13" xfId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left" vertical="center"/>
    </xf>
    <xf numFmtId="10" fontId="1" fillId="0" borderId="13" xfId="2" applyNumberFormat="1" applyFont="1" applyFill="1" applyBorder="1" applyAlignment="1">
      <alignment horizontal="right" vertical="center"/>
    </xf>
    <xf numFmtId="164" fontId="5" fillId="0" borderId="1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44" fontId="1" fillId="0" borderId="8" xfId="1" applyFont="1" applyFill="1" applyBorder="1" applyAlignment="1">
      <alignment horizontal="left" vertical="center"/>
    </xf>
    <xf numFmtId="0" fontId="4" fillId="0" borderId="9" xfId="0" applyFont="1" applyBorder="1"/>
    <xf numFmtId="164" fontId="5" fillId="0" borderId="10" xfId="0" applyNumberFormat="1" applyFont="1" applyBorder="1" applyAlignment="1">
      <alignment horizontal="left" vertical="center"/>
    </xf>
    <xf numFmtId="0" fontId="20" fillId="0" borderId="10" xfId="0" applyFont="1" applyBorder="1" applyAlignment="1">
      <alignment horizontal="right"/>
    </xf>
    <xf numFmtId="164" fontId="2" fillId="0" borderId="1" xfId="0" applyNumberFormat="1" applyFont="1" applyBorder="1" applyAlignment="1">
      <alignment horizontal="left" vertical="center"/>
    </xf>
    <xf numFmtId="44" fontId="4" fillId="0" borderId="11" xfId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2" fontId="4" fillId="0" borderId="13" xfId="1" applyNumberFormat="1" applyFont="1" applyFill="1" applyBorder="1" applyAlignment="1">
      <alignment horizontal="right" vertical="center"/>
    </xf>
    <xf numFmtId="0" fontId="21" fillId="0" borderId="0" xfId="0" applyFont="1" applyAlignment="1">
      <alignment vertical="center"/>
    </xf>
    <xf numFmtId="44" fontId="22" fillId="0" borderId="13" xfId="1" applyFont="1" applyFill="1" applyBorder="1" applyAlignment="1">
      <alignment horizontal="center" vertical="center"/>
    </xf>
    <xf numFmtId="0" fontId="5" fillId="8" borderId="9" xfId="0" applyFont="1" applyFill="1" applyBorder="1" applyAlignment="1">
      <alignment vertical="center"/>
    </xf>
    <xf numFmtId="0" fontId="5" fillId="8" borderId="10" xfId="0" applyFont="1" applyFill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44" fontId="14" fillId="0" borderId="12" xfId="1" applyFont="1" applyFill="1" applyBorder="1" applyAlignment="1">
      <alignment horizontal="left" vertical="center"/>
    </xf>
    <xf numFmtId="0" fontId="24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8" fillId="0" borderId="13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44" fontId="4" fillId="0" borderId="0" xfId="1" applyFont="1"/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0" fontId="6" fillId="6" borderId="15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</cellXfs>
  <cellStyles count="8">
    <cellStyle name="Milliers 2" xfId="5" xr:uid="{00000000-0005-0000-0000-000000000000}"/>
    <cellStyle name="Monétaire" xfId="1" builtinId="4"/>
    <cellStyle name="Monétaire 2" xfId="7" xr:uid="{00000000-0005-0000-0000-000002000000}"/>
    <cellStyle name="Normal" xfId="0" builtinId="0"/>
    <cellStyle name="Normal 2 2 2" xfId="4" xr:uid="{00000000-0005-0000-0000-000004000000}"/>
    <cellStyle name="Normal 3" xfId="6" xr:uid="{00000000-0005-0000-0000-000005000000}"/>
    <cellStyle name="Normal 4" xfId="3" xr:uid="{00000000-0005-0000-0000-000006000000}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29"/>
  <sheetViews>
    <sheetView showZeros="0" view="pageBreakPreview" zoomScaleNormal="100" zoomScaleSheetLayoutView="100" workbookViewId="0">
      <selection activeCell="E46" sqref="E46"/>
    </sheetView>
  </sheetViews>
  <sheetFormatPr baseColWidth="10" defaultColWidth="10.453125" defaultRowHeight="12.5"/>
  <cols>
    <col min="1" max="1" width="6.453125" style="2" customWidth="1"/>
    <col min="2" max="2" width="5.81640625" style="2" customWidth="1"/>
    <col min="3" max="3" width="66.453125" style="2" customWidth="1"/>
    <col min="4" max="4" width="16" style="21" customWidth="1"/>
    <col min="5" max="5" width="3.54296875" style="2" customWidth="1"/>
    <col min="6" max="6" width="15.453125" style="2" customWidth="1"/>
    <col min="7" max="8" width="11.81640625" style="2" bestFit="1" customWidth="1"/>
    <col min="9" max="16384" width="10.453125" style="2"/>
  </cols>
  <sheetData>
    <row r="1" spans="1:7" ht="30.75" customHeight="1">
      <c r="A1" s="122" t="s">
        <v>71</v>
      </c>
      <c r="B1" s="123"/>
      <c r="C1" s="123"/>
      <c r="D1" s="124"/>
    </row>
    <row r="2" spans="1:7" ht="15" customHeight="1">
      <c r="A2" s="125" t="s">
        <v>72</v>
      </c>
      <c r="B2" s="125"/>
      <c r="C2" s="125"/>
      <c r="D2" s="125"/>
    </row>
    <row r="3" spans="1:7">
      <c r="A3" s="126" t="s">
        <v>129</v>
      </c>
      <c r="B3" s="126"/>
      <c r="C3" s="126"/>
      <c r="D3" s="126"/>
    </row>
    <row r="4" spans="1:7" ht="5.25" customHeight="1"/>
    <row r="5" spans="1:7" s="3" customFormat="1" ht="34" customHeight="1">
      <c r="A5" s="127" t="s">
        <v>53</v>
      </c>
      <c r="B5" s="128"/>
      <c r="C5" s="128"/>
      <c r="D5" s="129"/>
    </row>
    <row r="6" spans="1:7" ht="12" customHeight="1">
      <c r="A6" s="1"/>
      <c r="B6" s="1"/>
      <c r="D6" s="22"/>
      <c r="E6" s="76"/>
      <c r="F6" s="76"/>
    </row>
    <row r="7" spans="1:7" ht="15" customHeight="1">
      <c r="A7" s="19" t="s">
        <v>4</v>
      </c>
      <c r="B7" s="27" t="s">
        <v>29</v>
      </c>
      <c r="C7" s="25" t="s">
        <v>46</v>
      </c>
      <c r="D7" s="18"/>
      <c r="E7"/>
      <c r="F7"/>
      <c r="G7"/>
    </row>
    <row r="8" spans="1:7" ht="12" customHeight="1">
      <c r="A8" s="1"/>
      <c r="B8" s="1"/>
      <c r="D8" s="22"/>
      <c r="E8" s="76"/>
      <c r="F8" s="76"/>
    </row>
    <row r="9" spans="1:7" ht="19.5" customHeight="1">
      <c r="A9" s="130" t="s">
        <v>73</v>
      </c>
      <c r="B9" s="131"/>
      <c r="C9" s="131"/>
      <c r="D9" s="132"/>
      <c r="E9" s="76"/>
      <c r="F9" s="76"/>
    </row>
    <row r="10" spans="1:7" ht="12.75" customHeight="1">
      <c r="A10" s="71" t="s">
        <v>74</v>
      </c>
      <c r="B10" s="61" t="s">
        <v>75</v>
      </c>
      <c r="C10" s="61"/>
      <c r="D10" s="71" t="s">
        <v>31</v>
      </c>
      <c r="E10" s="21"/>
      <c r="F10" s="21"/>
    </row>
    <row r="11" spans="1:7" ht="17" customHeight="1">
      <c r="A11" s="62" t="s">
        <v>76</v>
      </c>
      <c r="B11" s="88" t="s">
        <v>77</v>
      </c>
      <c r="C11" s="93"/>
      <c r="D11" s="113">
        <f>'Zone 0'!G27</f>
        <v>0</v>
      </c>
      <c r="E11" s="74"/>
      <c r="F11" s="70"/>
    </row>
    <row r="12" spans="1:7" ht="17" customHeight="1">
      <c r="A12" s="62"/>
      <c r="B12" s="88" t="s">
        <v>128</v>
      </c>
      <c r="C12" s="93"/>
      <c r="D12" s="113">
        <f>'Zone 0'!G43</f>
        <v>0</v>
      </c>
      <c r="E12" s="69"/>
      <c r="F12" s="70"/>
    </row>
    <row r="13" spans="1:7" ht="17" customHeight="1">
      <c r="A13" s="62" t="s">
        <v>78</v>
      </c>
      <c r="B13" s="88" t="s">
        <v>77</v>
      </c>
      <c r="C13" s="93"/>
      <c r="D13" s="113">
        <f>'Zone 1 &amp; 2'!G20</f>
        <v>0</v>
      </c>
      <c r="E13" s="74"/>
      <c r="F13" s="70"/>
    </row>
    <row r="14" spans="1:7" ht="17" customHeight="1">
      <c r="A14" s="62"/>
      <c r="B14" s="88" t="s">
        <v>80</v>
      </c>
      <c r="C14" s="93"/>
      <c r="D14" s="113">
        <f>'Zone 1 &amp; 2'!G27</f>
        <v>0</v>
      </c>
      <c r="E14" s="74"/>
      <c r="F14" s="70"/>
    </row>
    <row r="15" spans="1:7" ht="17" customHeight="1">
      <c r="A15" s="62">
        <v>3</v>
      </c>
      <c r="B15" s="88" t="s">
        <v>79</v>
      </c>
      <c r="C15" s="93"/>
      <c r="D15" s="113">
        <f>'Zone 3'!G26</f>
        <v>0</v>
      </c>
      <c r="E15" s="70"/>
      <c r="F15" s="70"/>
    </row>
    <row r="16" spans="1:7" ht="17" customHeight="1">
      <c r="A16" s="62">
        <v>5</v>
      </c>
      <c r="B16" s="88" t="s">
        <v>81</v>
      </c>
      <c r="C16" s="93"/>
      <c r="D16" s="113">
        <f>'Zone 5'!G24</f>
        <v>0</v>
      </c>
      <c r="E16" s="70"/>
      <c r="F16" s="70"/>
    </row>
    <row r="17" spans="1:7" ht="17" customHeight="1">
      <c r="A17" s="62">
        <v>6</v>
      </c>
      <c r="B17" s="88" t="s">
        <v>82</v>
      </c>
      <c r="C17" s="93"/>
      <c r="D17" s="113">
        <f>'Zone 6'!G18</f>
        <v>0</v>
      </c>
      <c r="E17" s="69"/>
      <c r="F17" s="70"/>
    </row>
    <row r="18" spans="1:7" ht="6.75" customHeight="1">
      <c r="A18" s="63"/>
      <c r="B18" s="64"/>
      <c r="C18" s="65"/>
      <c r="D18" s="66"/>
    </row>
    <row r="19" spans="1:7" ht="15" customHeight="1">
      <c r="A19" s="77"/>
      <c r="B19" s="80" t="s">
        <v>33</v>
      </c>
      <c r="C19" s="81"/>
      <c r="D19" s="82">
        <f>SUM(D11:D17)</f>
        <v>0</v>
      </c>
      <c r="E19" s="68"/>
      <c r="F19" s="68"/>
      <c r="G19" s="68"/>
    </row>
    <row r="20" spans="1:7" ht="15" customHeight="1">
      <c r="A20" s="78"/>
      <c r="B20" s="83" t="s">
        <v>32</v>
      </c>
      <c r="C20" s="84"/>
      <c r="D20" s="85">
        <f>D19*0.2</f>
        <v>0</v>
      </c>
      <c r="F20" s="68"/>
      <c r="G20" s="68"/>
    </row>
    <row r="21" spans="1:7" ht="15" customHeight="1">
      <c r="A21" s="79"/>
      <c r="B21" s="86" t="s">
        <v>34</v>
      </c>
      <c r="C21" s="87"/>
      <c r="D21" s="85">
        <f>D20+D19</f>
        <v>0</v>
      </c>
      <c r="F21" s="68"/>
      <c r="G21" s="68"/>
    </row>
    <row r="22" spans="1:7" ht="6.75" hidden="1" customHeight="1">
      <c r="A22" s="56"/>
      <c r="B22" s="56"/>
      <c r="C22" s="57"/>
      <c r="D22" s="67"/>
      <c r="E22" s="68"/>
      <c r="F22" s="68"/>
    </row>
    <row r="23" spans="1:7" ht="18.75" hidden="1" customHeight="1">
      <c r="A23" s="119" t="s">
        <v>47</v>
      </c>
      <c r="B23" s="120"/>
      <c r="C23" s="120"/>
      <c r="D23" s="121"/>
      <c r="E23" s="73"/>
      <c r="F23" s="68"/>
    </row>
    <row r="24" spans="1:7" ht="15" hidden="1" customHeight="1">
      <c r="A24" s="97"/>
      <c r="B24" s="103" t="s">
        <v>49</v>
      </c>
      <c r="C24" s="98"/>
      <c r="D24" s="104">
        <v>650000</v>
      </c>
      <c r="E24" s="68"/>
      <c r="F24" s="68"/>
    </row>
    <row r="25" spans="1:7" ht="15" hidden="1" customHeight="1">
      <c r="A25" s="94"/>
      <c r="B25" s="95"/>
      <c r="C25" s="105" t="s">
        <v>50</v>
      </c>
      <c r="D25" s="96">
        <f>D19/D24-100%</f>
        <v>-1</v>
      </c>
      <c r="E25" s="68"/>
      <c r="F25" s="68"/>
    </row>
    <row r="26" spans="1:7" ht="15" hidden="1" customHeight="1">
      <c r="A26" s="94"/>
      <c r="B26" s="106" t="s">
        <v>48</v>
      </c>
      <c r="C26" s="72"/>
      <c r="D26" s="107">
        <v>238.9</v>
      </c>
      <c r="E26" s="68"/>
      <c r="F26" s="68"/>
    </row>
    <row r="27" spans="1:7" ht="15" hidden="1" customHeight="1">
      <c r="A27" s="100"/>
      <c r="B27" s="101" t="s">
        <v>51</v>
      </c>
      <c r="C27" s="102"/>
      <c r="D27" s="99">
        <f>D19/D26</f>
        <v>0</v>
      </c>
    </row>
    <row r="28" spans="1:7">
      <c r="D28" s="75"/>
    </row>
    <row r="29" spans="1:7" ht="6.75" customHeight="1">
      <c r="A29" s="56"/>
      <c r="B29" s="56"/>
      <c r="C29" s="57"/>
      <c r="D29" s="67"/>
      <c r="E29" s="68"/>
      <c r="F29" s="68"/>
    </row>
  </sheetData>
  <mergeCells count="6">
    <mergeCell ref="A23:D23"/>
    <mergeCell ref="A1:D1"/>
    <mergeCell ref="A2:D2"/>
    <mergeCell ref="A3:D3"/>
    <mergeCell ref="A5:D5"/>
    <mergeCell ref="A9:D9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horizontalDpi="4294967294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L45"/>
  <sheetViews>
    <sheetView showZeros="0" view="pageBreakPreview" zoomScale="125" zoomScaleNormal="100" zoomScaleSheetLayoutView="125" workbookViewId="0">
      <selection sqref="A1:XFD1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2.81640625" style="2" customWidth="1"/>
    <col min="4" max="4" width="5" style="21" customWidth="1"/>
    <col min="5" max="5" width="11.1796875" style="21" customWidth="1"/>
    <col min="6" max="6" width="9.81640625" style="21" customWidth="1"/>
    <col min="7" max="7" width="12.81640625" style="21" customWidth="1"/>
    <col min="8" max="8" width="4.1796875" style="2" customWidth="1"/>
    <col min="9" max="16384" width="10.453125" style="2"/>
  </cols>
  <sheetData>
    <row r="1" spans="1:7" ht="36.75" customHeight="1">
      <c r="A1" s="133" t="s">
        <v>71</v>
      </c>
      <c r="B1" s="134"/>
      <c r="C1" s="134"/>
      <c r="D1" s="134"/>
      <c r="E1" s="134"/>
      <c r="F1" s="134"/>
      <c r="G1" s="135"/>
    </row>
    <row r="2" spans="1:7">
      <c r="A2" s="126" t="s">
        <v>72</v>
      </c>
      <c r="B2" s="126"/>
      <c r="C2" s="126"/>
      <c r="D2" s="126"/>
      <c r="E2" s="126"/>
      <c r="F2" s="126"/>
      <c r="G2" s="126"/>
    </row>
    <row r="3" spans="1:7" ht="5.25" customHeight="1"/>
    <row r="4" spans="1:7" s="3" customFormat="1" ht="34" customHeight="1">
      <c r="A4" s="127" t="s">
        <v>53</v>
      </c>
      <c r="B4" s="128"/>
      <c r="C4" s="128"/>
      <c r="D4" s="128"/>
      <c r="E4" s="128"/>
      <c r="F4" s="128"/>
      <c r="G4" s="129"/>
    </row>
    <row r="5" spans="1:7" ht="12.75" customHeight="1">
      <c r="A5" s="1"/>
      <c r="B5" s="1"/>
      <c r="D5" s="22"/>
      <c r="E5" s="22"/>
      <c r="F5" s="22"/>
      <c r="G5" s="22"/>
    </row>
    <row r="6" spans="1:7" ht="15" customHeight="1">
      <c r="A6" s="19" t="s">
        <v>4</v>
      </c>
      <c r="B6" s="27" t="s">
        <v>29</v>
      </c>
      <c r="C6" s="25" t="s">
        <v>46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5" customHeight="1">
      <c r="A8" s="110"/>
      <c r="B8" s="111" t="s">
        <v>64</v>
      </c>
      <c r="C8" s="111"/>
      <c r="D8" s="111"/>
      <c r="E8" s="111"/>
      <c r="F8" s="111"/>
      <c r="G8" s="112"/>
    </row>
    <row r="9" spans="1:7" ht="12.75" customHeight="1">
      <c r="A9" s="8" t="s">
        <v>5</v>
      </c>
      <c r="B9" s="38" t="s">
        <v>30</v>
      </c>
      <c r="C9" s="29"/>
      <c r="D9" s="30"/>
      <c r="E9" s="30"/>
      <c r="F9" s="30"/>
      <c r="G9" s="31"/>
    </row>
    <row r="10" spans="1:7" ht="12.75" customHeight="1">
      <c r="A10" s="6"/>
      <c r="B10" s="39" t="s">
        <v>6</v>
      </c>
      <c r="C10" s="32" t="s">
        <v>26</v>
      </c>
      <c r="D10" s="33" t="s">
        <v>8</v>
      </c>
      <c r="E10" s="41"/>
      <c r="F10" s="48">
        <v>1</v>
      </c>
      <c r="G10" s="42">
        <f>F10*E10</f>
        <v>0</v>
      </c>
    </row>
    <row r="11" spans="1:7" ht="12.75" customHeight="1">
      <c r="A11" s="6"/>
      <c r="B11" s="39" t="s">
        <v>7</v>
      </c>
      <c r="C11" s="32" t="s">
        <v>27</v>
      </c>
      <c r="D11" s="33" t="s">
        <v>8</v>
      </c>
      <c r="E11" s="41"/>
      <c r="F11" s="48">
        <v>1</v>
      </c>
      <c r="G11" s="42">
        <f>F11*E11</f>
        <v>0</v>
      </c>
    </row>
    <row r="12" spans="1:7" ht="12.75" customHeight="1">
      <c r="A12" s="6"/>
      <c r="B12" s="39" t="s">
        <v>14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7" ht="12.75" customHeight="1">
      <c r="A13" s="7"/>
      <c r="B13" s="50"/>
      <c r="C13" s="51"/>
      <c r="D13" s="52"/>
      <c r="E13" s="52"/>
      <c r="F13" s="52"/>
      <c r="G13" s="53">
        <f>SUM(G10:G12)</f>
        <v>0</v>
      </c>
    </row>
    <row r="14" spans="1:7" ht="12.75" customHeight="1">
      <c r="A14" s="8" t="s">
        <v>10</v>
      </c>
      <c r="B14" s="38" t="s">
        <v>70</v>
      </c>
      <c r="C14" s="44"/>
      <c r="D14" s="30"/>
      <c r="E14" s="30"/>
      <c r="F14" s="30"/>
      <c r="G14" s="31"/>
    </row>
    <row r="15" spans="1:7" ht="12.5" customHeight="1">
      <c r="A15" s="5"/>
      <c r="B15" s="39" t="s">
        <v>11</v>
      </c>
      <c r="C15" s="43" t="s">
        <v>65</v>
      </c>
      <c r="D15" s="33" t="s">
        <v>1</v>
      </c>
      <c r="E15" s="41"/>
      <c r="F15" s="48">
        <v>1</v>
      </c>
      <c r="G15" s="42">
        <f>F15*E15</f>
        <v>0</v>
      </c>
    </row>
    <row r="16" spans="1:7" ht="12.75" customHeight="1">
      <c r="A16" s="5"/>
      <c r="B16" s="39" t="s">
        <v>12</v>
      </c>
      <c r="C16" s="43" t="s">
        <v>57</v>
      </c>
      <c r="D16" s="33" t="s">
        <v>1</v>
      </c>
      <c r="E16" s="41"/>
      <c r="F16" s="48">
        <v>2</v>
      </c>
      <c r="G16" s="42">
        <f>F16*E16</f>
        <v>0</v>
      </c>
    </row>
    <row r="17" spans="1:7" ht="12.5" customHeight="1">
      <c r="A17" s="5"/>
      <c r="B17" s="39" t="s">
        <v>16</v>
      </c>
      <c r="C17" s="43" t="s">
        <v>66</v>
      </c>
      <c r="D17" s="33" t="s">
        <v>1</v>
      </c>
      <c r="E17" s="41"/>
      <c r="F17" s="48">
        <v>1</v>
      </c>
      <c r="G17" s="42">
        <f>F17*E17</f>
        <v>0</v>
      </c>
    </row>
    <row r="18" spans="1:7" ht="12.75" customHeight="1">
      <c r="A18" s="7"/>
      <c r="B18" s="50"/>
      <c r="C18" s="51"/>
      <c r="D18" s="52"/>
      <c r="E18" s="52"/>
      <c r="F18" s="52"/>
      <c r="G18" s="53">
        <f>SUM(G15:G17)</f>
        <v>0</v>
      </c>
    </row>
    <row r="19" spans="1:7" ht="12.75" customHeight="1">
      <c r="A19" s="8" t="s">
        <v>17</v>
      </c>
      <c r="B19" s="38" t="s">
        <v>69</v>
      </c>
      <c r="C19" s="44"/>
      <c r="D19" s="30"/>
      <c r="E19" s="30"/>
      <c r="F19" s="49"/>
      <c r="G19" s="31"/>
    </row>
    <row r="20" spans="1:7" ht="12.75" customHeight="1">
      <c r="A20" s="5"/>
      <c r="B20" s="39" t="s">
        <v>18</v>
      </c>
      <c r="C20" s="43" t="s">
        <v>67</v>
      </c>
      <c r="D20" s="33" t="s">
        <v>28</v>
      </c>
      <c r="E20" s="41"/>
      <c r="F20" s="48">
        <v>1</v>
      </c>
      <c r="G20" s="42">
        <f>F20*E20</f>
        <v>0</v>
      </c>
    </row>
    <row r="21" spans="1:7" ht="12.75" customHeight="1">
      <c r="A21" s="5"/>
      <c r="B21" s="39" t="s">
        <v>19</v>
      </c>
      <c r="C21" s="43" t="s">
        <v>60</v>
      </c>
      <c r="D21" s="33" t="s">
        <v>28</v>
      </c>
      <c r="E21" s="41"/>
      <c r="F21" s="48">
        <v>1</v>
      </c>
      <c r="G21" s="42">
        <f>F21*E21</f>
        <v>0</v>
      </c>
    </row>
    <row r="22" spans="1:7" ht="12.75" customHeight="1">
      <c r="A22" s="7"/>
      <c r="B22" s="50"/>
      <c r="C22" s="51"/>
      <c r="D22" s="52"/>
      <c r="E22" s="52"/>
      <c r="F22" s="52"/>
      <c r="G22" s="53">
        <f>SUM(G20:G21)</f>
        <v>0</v>
      </c>
    </row>
    <row r="23" spans="1:7" ht="12.75" customHeight="1">
      <c r="A23" s="8" t="s">
        <v>20</v>
      </c>
      <c r="B23" s="38" t="s">
        <v>55</v>
      </c>
      <c r="C23" s="44"/>
      <c r="D23" s="30"/>
      <c r="E23" s="54"/>
      <c r="F23" s="30"/>
      <c r="G23" s="31"/>
    </row>
    <row r="24" spans="1:7" ht="12.75" customHeight="1">
      <c r="A24" s="5"/>
      <c r="B24" s="39" t="s">
        <v>21</v>
      </c>
      <c r="C24" s="43" t="s">
        <v>61</v>
      </c>
      <c r="D24" s="33" t="s">
        <v>23</v>
      </c>
      <c r="E24" s="41"/>
      <c r="F24" s="91">
        <v>66</v>
      </c>
      <c r="G24" s="55">
        <f>F24*E24</f>
        <v>0</v>
      </c>
    </row>
    <row r="25" spans="1:7" ht="12.75" customHeight="1">
      <c r="A25" s="5"/>
      <c r="B25" s="39" t="s">
        <v>22</v>
      </c>
      <c r="C25" s="43" t="s">
        <v>62</v>
      </c>
      <c r="D25" s="33" t="s">
        <v>1</v>
      </c>
      <c r="E25" s="41"/>
      <c r="F25" s="48">
        <v>4</v>
      </c>
      <c r="G25" s="42">
        <f>F25*E25</f>
        <v>0</v>
      </c>
    </row>
    <row r="26" spans="1:7" ht="12.75" customHeight="1">
      <c r="A26" s="7"/>
      <c r="B26" s="50"/>
      <c r="C26" s="51"/>
      <c r="D26" s="52"/>
      <c r="E26" s="52"/>
      <c r="F26" s="52"/>
      <c r="G26" s="53">
        <f>SUM(G24:G25)</f>
        <v>0</v>
      </c>
    </row>
    <row r="27" spans="1:7" ht="12.75" customHeight="1">
      <c r="A27" s="40"/>
      <c r="B27" s="10"/>
      <c r="C27" s="11" t="s">
        <v>33</v>
      </c>
      <c r="D27" s="34"/>
      <c r="E27" s="34"/>
      <c r="F27" s="35"/>
      <c r="G27" s="45">
        <f>G18+G13+G22+G26</f>
        <v>0</v>
      </c>
    </row>
    <row r="28" spans="1:7" ht="12.75" customHeight="1">
      <c r="A28" s="9"/>
      <c r="B28" s="12"/>
      <c r="C28" s="13" t="s">
        <v>32</v>
      </c>
      <c r="D28" s="23"/>
      <c r="E28" s="23"/>
      <c r="F28" s="36">
        <f>F27*19.6%</f>
        <v>0</v>
      </c>
      <c r="G28" s="46">
        <f>G27*0.2</f>
        <v>0</v>
      </c>
    </row>
    <row r="29" spans="1:7" ht="12.75" customHeight="1">
      <c r="A29" s="14"/>
      <c r="B29" s="15"/>
      <c r="C29" s="16" t="s">
        <v>34</v>
      </c>
      <c r="D29" s="24"/>
      <c r="E29" s="24"/>
      <c r="F29" s="37">
        <f>F27+F28</f>
        <v>0</v>
      </c>
      <c r="G29" s="47">
        <f>SUM(G27:G28)</f>
        <v>0</v>
      </c>
    </row>
    <row r="30" spans="1:7" ht="12.75" customHeight="1">
      <c r="A30" s="56"/>
      <c r="B30" s="56"/>
      <c r="C30" s="57"/>
      <c r="D30" s="58"/>
      <c r="E30" s="58"/>
      <c r="F30" s="59"/>
      <c r="G30" s="60"/>
    </row>
    <row r="31" spans="1:7" ht="14.15" customHeight="1">
      <c r="A31" s="110"/>
      <c r="B31" s="111" t="s">
        <v>68</v>
      </c>
      <c r="C31" s="111"/>
      <c r="D31" s="111"/>
      <c r="E31" s="111"/>
      <c r="F31" s="111"/>
      <c r="G31" s="112"/>
    </row>
    <row r="32" spans="1:7" ht="12.75" customHeight="1">
      <c r="A32" s="8" t="s">
        <v>24</v>
      </c>
      <c r="B32" s="38" t="s">
        <v>30</v>
      </c>
      <c r="C32" s="29"/>
      <c r="D32" s="30"/>
      <c r="E32" s="30"/>
      <c r="F32" s="30"/>
      <c r="G32" s="31"/>
    </row>
    <row r="33" spans="1:12" ht="12.75" customHeight="1">
      <c r="A33" s="6"/>
      <c r="B33" s="39" t="s">
        <v>25</v>
      </c>
      <c r="C33" s="32" t="s">
        <v>26</v>
      </c>
      <c r="D33" s="33" t="s">
        <v>8</v>
      </c>
      <c r="E33" s="41"/>
      <c r="F33" s="48">
        <v>1</v>
      </c>
      <c r="G33" s="42">
        <f>F33*E33</f>
        <v>0</v>
      </c>
    </row>
    <row r="34" spans="1:12" ht="12.75" customHeight="1">
      <c r="A34" s="6"/>
      <c r="B34" s="39" t="s">
        <v>35</v>
      </c>
      <c r="C34" s="32" t="s">
        <v>27</v>
      </c>
      <c r="D34" s="33" t="s">
        <v>8</v>
      </c>
      <c r="E34" s="41"/>
      <c r="F34" s="48">
        <v>1</v>
      </c>
      <c r="G34" s="42">
        <f>F34*E34</f>
        <v>0</v>
      </c>
    </row>
    <row r="35" spans="1:12" ht="12.75" customHeight="1">
      <c r="A35" s="6"/>
      <c r="B35" s="39" t="s">
        <v>36</v>
      </c>
      <c r="C35" s="32" t="s">
        <v>15</v>
      </c>
      <c r="D35" s="33" t="s">
        <v>8</v>
      </c>
      <c r="E35" s="41"/>
      <c r="F35" s="48">
        <v>1</v>
      </c>
      <c r="G35" s="42">
        <f>F35*E35</f>
        <v>0</v>
      </c>
    </row>
    <row r="36" spans="1:12" ht="12.75" customHeight="1">
      <c r="A36" s="7"/>
      <c r="B36" s="50"/>
      <c r="C36" s="51"/>
      <c r="D36" s="52"/>
      <c r="E36" s="52"/>
      <c r="F36" s="52"/>
      <c r="G36" s="53">
        <f>SUM(G33:G35)</f>
        <v>0</v>
      </c>
    </row>
    <row r="37" spans="1:12" ht="12.75" customHeight="1">
      <c r="A37" s="8" t="s">
        <v>37</v>
      </c>
      <c r="B37" s="38" t="s">
        <v>55</v>
      </c>
      <c r="C37" s="44"/>
      <c r="D37" s="30"/>
      <c r="E37" s="54"/>
      <c r="F37" s="30"/>
      <c r="G37" s="31"/>
    </row>
    <row r="38" spans="1:12" ht="12.75" customHeight="1">
      <c r="A38" s="5"/>
      <c r="B38" s="39" t="s">
        <v>38</v>
      </c>
      <c r="C38" s="108" t="s">
        <v>63</v>
      </c>
      <c r="D38" s="89" t="s">
        <v>23</v>
      </c>
      <c r="E38" s="90"/>
      <c r="F38" s="91">
        <v>2.6</v>
      </c>
      <c r="G38" s="92">
        <f t="shared" ref="G38:G39" si="0">F38*E38</f>
        <v>0</v>
      </c>
    </row>
    <row r="39" spans="1:12" ht="12.75" customHeight="1">
      <c r="A39" s="5"/>
      <c r="B39" s="39" t="s">
        <v>39</v>
      </c>
      <c r="C39" s="108" t="s">
        <v>54</v>
      </c>
      <c r="D39" s="89" t="s">
        <v>23</v>
      </c>
      <c r="E39" s="90"/>
      <c r="F39" s="91">
        <v>13</v>
      </c>
      <c r="G39" s="92">
        <f t="shared" si="0"/>
        <v>0</v>
      </c>
    </row>
    <row r="40" spans="1:12" ht="14.15" customHeight="1">
      <c r="A40" s="5"/>
      <c r="B40" s="39" t="s">
        <v>83</v>
      </c>
      <c r="C40" s="108" t="s">
        <v>58</v>
      </c>
      <c r="D40" s="89" t="s">
        <v>13</v>
      </c>
      <c r="E40" s="90"/>
      <c r="F40" s="91">
        <v>32</v>
      </c>
      <c r="G40" s="109">
        <f>F40*E40</f>
        <v>0</v>
      </c>
      <c r="I40"/>
      <c r="J40"/>
      <c r="K40"/>
      <c r="L40"/>
    </row>
    <row r="41" spans="1:12" ht="14.15" customHeight="1">
      <c r="A41" s="5"/>
      <c r="B41" s="39" t="s">
        <v>130</v>
      </c>
      <c r="C41" s="108" t="s">
        <v>56</v>
      </c>
      <c r="D41" s="89" t="s">
        <v>13</v>
      </c>
      <c r="E41" s="90"/>
      <c r="F41" s="91">
        <v>20</v>
      </c>
      <c r="G41" s="109">
        <f>F41*E41</f>
        <v>0</v>
      </c>
      <c r="I41"/>
      <c r="J41"/>
      <c r="K41"/>
      <c r="L41"/>
    </row>
    <row r="42" spans="1:12" ht="12.75" customHeight="1">
      <c r="A42" s="7"/>
      <c r="B42" s="50"/>
      <c r="C42" s="51"/>
      <c r="D42" s="52"/>
      <c r="E42" s="52"/>
      <c r="F42" s="52"/>
      <c r="G42" s="53">
        <f>SUM(G38:G41)</f>
        <v>0</v>
      </c>
    </row>
    <row r="43" spans="1:12" ht="12.75" customHeight="1">
      <c r="A43" s="40"/>
      <c r="B43" s="10"/>
      <c r="C43" s="11" t="s">
        <v>33</v>
      </c>
      <c r="D43" s="34"/>
      <c r="E43" s="34"/>
      <c r="F43" s="35"/>
      <c r="G43" s="45">
        <f>G42+G36</f>
        <v>0</v>
      </c>
    </row>
    <row r="44" spans="1:12" ht="12.75" customHeight="1">
      <c r="A44" s="9"/>
      <c r="B44" s="12"/>
      <c r="C44" s="13" t="s">
        <v>32</v>
      </c>
      <c r="D44" s="23"/>
      <c r="E44" s="23"/>
      <c r="F44" s="36">
        <f>F43*19.6%</f>
        <v>0</v>
      </c>
      <c r="G44" s="46">
        <f>G43*0.2</f>
        <v>0</v>
      </c>
    </row>
    <row r="45" spans="1:12" ht="12.75" customHeight="1">
      <c r="A45" s="14"/>
      <c r="B45" s="15"/>
      <c r="C45" s="16" t="s">
        <v>34</v>
      </c>
      <c r="D45" s="24"/>
      <c r="E45" s="24"/>
      <c r="F45" s="37">
        <f>F43+F44</f>
        <v>0</v>
      </c>
      <c r="G45" s="47">
        <f>SUM(G43:G44)</f>
        <v>0</v>
      </c>
    </row>
  </sheetData>
  <mergeCells count="3">
    <mergeCell ref="A1:G1"/>
    <mergeCell ref="A2:G2"/>
    <mergeCell ref="A4:G4"/>
  </mergeCells>
  <phoneticPr fontId="16" type="noConversion"/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L29"/>
  <sheetViews>
    <sheetView showZeros="0" view="pageBreakPreview" zoomScale="120" zoomScaleNormal="100" zoomScaleSheetLayoutView="120" workbookViewId="0">
      <selection sqref="A1:XFD1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0.81640625" style="2" customWidth="1"/>
    <col min="4" max="4" width="5" style="21" customWidth="1"/>
    <col min="5" max="5" width="11.1796875" style="21" customWidth="1"/>
    <col min="6" max="6" width="9.81640625" style="21" customWidth="1"/>
    <col min="7" max="7" width="12.81640625" style="21" customWidth="1"/>
    <col min="8" max="8" width="4.1796875" style="2" customWidth="1"/>
    <col min="9" max="16384" width="10.453125" style="2"/>
  </cols>
  <sheetData>
    <row r="1" spans="1:7" ht="36.75" customHeight="1">
      <c r="A1" s="133" t="s">
        <v>71</v>
      </c>
      <c r="B1" s="134"/>
      <c r="C1" s="134"/>
      <c r="D1" s="134"/>
      <c r="E1" s="134"/>
      <c r="F1" s="134"/>
      <c r="G1" s="135"/>
    </row>
    <row r="2" spans="1:7">
      <c r="A2" s="126" t="s">
        <v>72</v>
      </c>
      <c r="B2" s="126"/>
      <c r="C2" s="126"/>
      <c r="D2" s="126"/>
      <c r="E2" s="126"/>
      <c r="F2" s="126"/>
      <c r="G2" s="126"/>
    </row>
    <row r="3" spans="1:7" ht="5.25" customHeight="1"/>
    <row r="4" spans="1:7" s="3" customFormat="1" ht="34" customHeight="1">
      <c r="A4" s="127" t="s">
        <v>53</v>
      </c>
      <c r="B4" s="128"/>
      <c r="C4" s="128"/>
      <c r="D4" s="128"/>
      <c r="E4" s="128"/>
      <c r="F4" s="128"/>
      <c r="G4" s="129"/>
    </row>
    <row r="5" spans="1:7" ht="12.75" customHeight="1">
      <c r="A5" s="1"/>
      <c r="B5" s="1"/>
      <c r="D5" s="22"/>
      <c r="E5" s="22"/>
      <c r="F5" s="22"/>
      <c r="G5" s="22"/>
    </row>
    <row r="6" spans="1:7" ht="15" customHeight="1">
      <c r="A6" s="19" t="s">
        <v>4</v>
      </c>
      <c r="B6" s="27" t="s">
        <v>29</v>
      </c>
      <c r="C6" s="25" t="s">
        <v>46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5" customHeight="1">
      <c r="A8" s="110"/>
      <c r="B8" s="111" t="s">
        <v>131</v>
      </c>
      <c r="C8" s="111"/>
      <c r="D8" s="111"/>
      <c r="E8" s="111"/>
      <c r="F8" s="111"/>
      <c r="G8" s="112"/>
    </row>
    <row r="9" spans="1:7" ht="12.75" customHeight="1">
      <c r="A9" s="8" t="s">
        <v>42</v>
      </c>
      <c r="B9" s="38" t="s">
        <v>70</v>
      </c>
      <c r="C9" s="44"/>
      <c r="D9" s="30"/>
      <c r="E9" s="30"/>
      <c r="F9" s="30"/>
      <c r="G9" s="31"/>
    </row>
    <row r="10" spans="1:7" ht="12.75" customHeight="1">
      <c r="A10" s="5"/>
      <c r="B10" s="39" t="s">
        <v>40</v>
      </c>
      <c r="C10" s="43" t="s">
        <v>84</v>
      </c>
      <c r="D10" s="33" t="s">
        <v>1</v>
      </c>
      <c r="E10" s="41"/>
      <c r="F10" s="48">
        <v>2</v>
      </c>
      <c r="G10" s="42">
        <f>F10*E10</f>
        <v>0</v>
      </c>
    </row>
    <row r="11" spans="1:7" ht="12.75" customHeight="1">
      <c r="A11" s="5"/>
      <c r="B11" s="39" t="s">
        <v>41</v>
      </c>
      <c r="C11" s="43" t="s">
        <v>85</v>
      </c>
      <c r="D11" s="33" t="s">
        <v>1</v>
      </c>
      <c r="E11" s="41"/>
      <c r="F11" s="48">
        <v>1</v>
      </c>
      <c r="G11" s="42">
        <f>F11*E11</f>
        <v>0</v>
      </c>
    </row>
    <row r="12" spans="1:7" ht="12.75" customHeight="1">
      <c r="A12" s="7"/>
      <c r="B12" s="50"/>
      <c r="C12" s="51"/>
      <c r="D12" s="52"/>
      <c r="E12" s="52"/>
      <c r="F12" s="52"/>
      <c r="G12" s="53">
        <f>SUM(G10:G11)</f>
        <v>0</v>
      </c>
    </row>
    <row r="13" spans="1:7" ht="12.75" customHeight="1">
      <c r="A13" s="8" t="s">
        <v>43</v>
      </c>
      <c r="B13" s="38" t="s">
        <v>69</v>
      </c>
      <c r="C13" s="44"/>
      <c r="D13" s="30"/>
      <c r="E13" s="30"/>
      <c r="F13" s="49"/>
      <c r="G13" s="31"/>
    </row>
    <row r="14" spans="1:7" ht="12.75" customHeight="1">
      <c r="A14" s="5"/>
      <c r="B14" s="39" t="s">
        <v>52</v>
      </c>
      <c r="C14" s="43" t="s">
        <v>86</v>
      </c>
      <c r="D14" s="33" t="s">
        <v>28</v>
      </c>
      <c r="E14" s="41"/>
      <c r="F14" s="48">
        <v>10</v>
      </c>
      <c r="G14" s="42">
        <f t="shared" ref="G14" si="0">F14*E14</f>
        <v>0</v>
      </c>
    </row>
    <row r="15" spans="1:7" ht="12.75" customHeight="1">
      <c r="A15" s="7"/>
      <c r="B15" s="50"/>
      <c r="C15" s="51"/>
      <c r="D15" s="52"/>
      <c r="E15" s="52"/>
      <c r="F15" s="52"/>
      <c r="G15" s="53">
        <f>SUM(G14:G14)</f>
        <v>0</v>
      </c>
    </row>
    <row r="16" spans="1:7" ht="12.75" customHeight="1">
      <c r="A16" s="8" t="s">
        <v>87</v>
      </c>
      <c r="B16" s="38" t="s">
        <v>55</v>
      </c>
      <c r="C16" s="44"/>
      <c r="D16" s="30"/>
      <c r="E16" s="54"/>
      <c r="F16" s="30"/>
      <c r="G16" s="31"/>
    </row>
    <row r="17" spans="1:12" ht="14.15" customHeight="1">
      <c r="A17" s="5"/>
      <c r="B17" s="39" t="s">
        <v>88</v>
      </c>
      <c r="C17" s="43" t="s">
        <v>61</v>
      </c>
      <c r="D17" s="33" t="s">
        <v>23</v>
      </c>
      <c r="E17" s="41"/>
      <c r="F17" s="48">
        <v>56</v>
      </c>
      <c r="G17" s="55">
        <f>F17*E17</f>
        <v>0</v>
      </c>
      <c r="I17"/>
      <c r="J17"/>
      <c r="K17"/>
      <c r="L17"/>
    </row>
    <row r="18" spans="1:12" ht="12.75" customHeight="1">
      <c r="A18" s="5"/>
      <c r="B18" s="39" t="s">
        <v>89</v>
      </c>
      <c r="C18" s="43" t="s">
        <v>90</v>
      </c>
      <c r="D18" s="33" t="s">
        <v>1</v>
      </c>
      <c r="E18" s="41"/>
      <c r="F18" s="48">
        <v>4</v>
      </c>
      <c r="G18" s="42">
        <f>F18*E18</f>
        <v>0</v>
      </c>
    </row>
    <row r="19" spans="1:12" ht="12.75" customHeight="1">
      <c r="A19" s="7"/>
      <c r="B19" s="50"/>
      <c r="C19" s="51"/>
      <c r="D19" s="52"/>
      <c r="E19" s="52"/>
      <c r="F19" s="52"/>
      <c r="G19" s="53">
        <f>SUM(G17:G18)</f>
        <v>0</v>
      </c>
    </row>
    <row r="20" spans="1:12" ht="12.75" customHeight="1">
      <c r="A20" s="40"/>
      <c r="B20" s="10"/>
      <c r="C20" s="11" t="s">
        <v>33</v>
      </c>
      <c r="D20" s="34"/>
      <c r="E20" s="34"/>
      <c r="F20" s="35"/>
      <c r="G20" s="45">
        <f>G12+G15+G19</f>
        <v>0</v>
      </c>
    </row>
    <row r="21" spans="1:12" ht="12.75" customHeight="1">
      <c r="A21" s="9"/>
      <c r="B21" s="12"/>
      <c r="C21" s="13" t="s">
        <v>32</v>
      </c>
      <c r="D21" s="23"/>
      <c r="E21" s="23"/>
      <c r="F21" s="36">
        <f>F20*19.6%</f>
        <v>0</v>
      </c>
      <c r="G21" s="46">
        <f>G20*0.2</f>
        <v>0</v>
      </c>
    </row>
    <row r="22" spans="1:12" ht="12.75" customHeight="1">
      <c r="A22" s="14"/>
      <c r="B22" s="15"/>
      <c r="C22" s="16" t="s">
        <v>34</v>
      </c>
      <c r="D22" s="24"/>
      <c r="E22" s="24"/>
      <c r="F22" s="37">
        <f>F20+F21</f>
        <v>0</v>
      </c>
      <c r="G22" s="47">
        <f>SUM(G20:G21)</f>
        <v>0</v>
      </c>
    </row>
    <row r="24" spans="1:12" ht="12.75" customHeight="1">
      <c r="A24" s="8" t="s">
        <v>44</v>
      </c>
      <c r="B24" s="38" t="s">
        <v>59</v>
      </c>
      <c r="C24" s="44"/>
      <c r="D24" s="30"/>
      <c r="E24" s="30"/>
      <c r="F24" s="114"/>
      <c r="G24" s="31"/>
    </row>
    <row r="25" spans="1:12" ht="12.5" customHeight="1">
      <c r="A25" s="5"/>
      <c r="B25" s="39" t="s">
        <v>45</v>
      </c>
      <c r="C25" s="43" t="s">
        <v>91</v>
      </c>
      <c r="D25" s="33" t="s">
        <v>1</v>
      </c>
      <c r="E25" s="41"/>
      <c r="F25" s="48">
        <v>1</v>
      </c>
      <c r="G25" s="42">
        <f>F25*E25</f>
        <v>0</v>
      </c>
    </row>
    <row r="26" spans="1:12" ht="12.75" customHeight="1">
      <c r="A26" s="7"/>
      <c r="B26" s="50"/>
      <c r="C26" s="51"/>
      <c r="D26" s="52"/>
      <c r="E26" s="52"/>
      <c r="F26" s="52"/>
      <c r="G26" s="53">
        <f>SUM(G25:G25)</f>
        <v>0</v>
      </c>
    </row>
    <row r="27" spans="1:12" ht="12.75" customHeight="1">
      <c r="A27" s="40"/>
      <c r="B27" s="10"/>
      <c r="C27" s="11" t="s">
        <v>33</v>
      </c>
      <c r="D27" s="34"/>
      <c r="E27" s="34"/>
      <c r="F27" s="35"/>
      <c r="G27" s="45">
        <f>G26</f>
        <v>0</v>
      </c>
    </row>
    <row r="28" spans="1:12" ht="12.75" customHeight="1">
      <c r="A28" s="9"/>
      <c r="B28" s="12"/>
      <c r="C28" s="13" t="s">
        <v>32</v>
      </c>
      <c r="D28" s="23"/>
      <c r="E28" s="23"/>
      <c r="F28" s="36">
        <f>F27*19.6%</f>
        <v>0</v>
      </c>
      <c r="G28" s="46">
        <f>G27*0.2</f>
        <v>0</v>
      </c>
    </row>
    <row r="29" spans="1:12" ht="12.75" customHeight="1">
      <c r="A29" s="14"/>
      <c r="B29" s="15"/>
      <c r="C29" s="16" t="s">
        <v>34</v>
      </c>
      <c r="D29" s="24"/>
      <c r="E29" s="24"/>
      <c r="F29" s="37">
        <f>F27+F28</f>
        <v>0</v>
      </c>
      <c r="G29" s="47">
        <f>SUM(G27:G28)</f>
        <v>0</v>
      </c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L28"/>
  <sheetViews>
    <sheetView showZeros="0" view="pageBreakPreview" zoomScale="110" zoomScaleNormal="100" zoomScaleSheetLayoutView="110" workbookViewId="0">
      <selection activeCell="B9" sqref="B9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0.81640625" style="2" customWidth="1"/>
    <col min="4" max="4" width="5" style="21" customWidth="1"/>
    <col min="5" max="5" width="11.1796875" style="21" customWidth="1"/>
    <col min="6" max="6" width="9.81640625" style="21" customWidth="1"/>
    <col min="7" max="7" width="12.81640625" style="21" customWidth="1"/>
    <col min="8" max="8" width="4.1796875" style="2" customWidth="1"/>
    <col min="9" max="16384" width="10.453125" style="2"/>
  </cols>
  <sheetData>
    <row r="1" spans="1:7" ht="36.75" customHeight="1">
      <c r="A1" s="133" t="s">
        <v>71</v>
      </c>
      <c r="B1" s="134"/>
      <c r="C1" s="134"/>
      <c r="D1" s="134"/>
      <c r="E1" s="134"/>
      <c r="F1" s="134"/>
      <c r="G1" s="135"/>
    </row>
    <row r="2" spans="1:7">
      <c r="A2" s="126" t="s">
        <v>72</v>
      </c>
      <c r="B2" s="126"/>
      <c r="C2" s="126"/>
      <c r="D2" s="126"/>
      <c r="E2" s="126"/>
      <c r="F2" s="126"/>
      <c r="G2" s="126"/>
    </row>
    <row r="3" spans="1:7" ht="5.25" customHeight="1"/>
    <row r="4" spans="1:7" s="3" customFormat="1" ht="34" customHeight="1">
      <c r="A4" s="127" t="s">
        <v>53</v>
      </c>
      <c r="B4" s="128"/>
      <c r="C4" s="128"/>
      <c r="D4" s="128"/>
      <c r="E4" s="128"/>
      <c r="F4" s="128"/>
      <c r="G4" s="129"/>
    </row>
    <row r="5" spans="1:7" ht="12.75" customHeight="1">
      <c r="A5" s="1"/>
      <c r="B5" s="1"/>
      <c r="D5" s="22"/>
      <c r="E5" s="22"/>
      <c r="F5" s="22"/>
      <c r="G5" s="22"/>
    </row>
    <row r="6" spans="1:7" ht="15" customHeight="1">
      <c r="A6" s="19" t="s">
        <v>4</v>
      </c>
      <c r="B6" s="27" t="s">
        <v>29</v>
      </c>
      <c r="C6" s="25" t="s">
        <v>46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5" customHeight="1">
      <c r="A8" s="110"/>
      <c r="B8" s="111" t="s">
        <v>132</v>
      </c>
      <c r="C8" s="111"/>
      <c r="D8" s="111"/>
      <c r="E8" s="111"/>
      <c r="F8" s="111"/>
      <c r="G8" s="112"/>
    </row>
    <row r="9" spans="1:7" ht="12.75" customHeight="1">
      <c r="A9" s="8" t="s">
        <v>92</v>
      </c>
      <c r="B9" s="38" t="s">
        <v>30</v>
      </c>
      <c r="C9" s="29"/>
      <c r="D9" s="30"/>
      <c r="E9" s="30"/>
      <c r="F9" s="30"/>
      <c r="G9" s="31"/>
    </row>
    <row r="10" spans="1:7" ht="12.75" customHeight="1">
      <c r="A10" s="6"/>
      <c r="B10" s="39" t="s">
        <v>93</v>
      </c>
      <c r="C10" s="32" t="s">
        <v>26</v>
      </c>
      <c r="D10" s="33" t="s">
        <v>8</v>
      </c>
      <c r="E10" s="41"/>
      <c r="F10" s="48">
        <v>1</v>
      </c>
      <c r="G10" s="42">
        <f>F10*E10</f>
        <v>0</v>
      </c>
    </row>
    <row r="11" spans="1:7" ht="12.75" customHeight="1">
      <c r="A11" s="6"/>
      <c r="B11" s="39" t="s">
        <v>94</v>
      </c>
      <c r="C11" s="32" t="s">
        <v>27</v>
      </c>
      <c r="D11" s="33" t="s">
        <v>8</v>
      </c>
      <c r="E11" s="41"/>
      <c r="F11" s="48">
        <v>1</v>
      </c>
      <c r="G11" s="42">
        <f>F11*E11</f>
        <v>0</v>
      </c>
    </row>
    <row r="12" spans="1:7" ht="12.75" customHeight="1">
      <c r="A12" s="6"/>
      <c r="B12" s="39" t="s">
        <v>95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7" ht="12.75" customHeight="1">
      <c r="A13" s="7"/>
      <c r="B13" s="50"/>
      <c r="C13" s="51"/>
      <c r="D13" s="52"/>
      <c r="E13" s="52"/>
      <c r="F13" s="52"/>
      <c r="G13" s="53">
        <f>SUM(G10:G12)</f>
        <v>0</v>
      </c>
    </row>
    <row r="14" spans="1:7" ht="12.75" customHeight="1">
      <c r="A14" s="8" t="s">
        <v>96</v>
      </c>
      <c r="B14" s="38" t="s">
        <v>70</v>
      </c>
      <c r="C14" s="44"/>
      <c r="D14" s="30"/>
      <c r="E14" s="30"/>
      <c r="F14" s="30"/>
      <c r="G14" s="31"/>
    </row>
    <row r="15" spans="1:7" ht="12.75" customHeight="1">
      <c r="A15" s="5"/>
      <c r="B15" s="39" t="s">
        <v>97</v>
      </c>
      <c r="C15" s="43" t="s">
        <v>57</v>
      </c>
      <c r="D15" s="33" t="s">
        <v>1</v>
      </c>
      <c r="E15" s="41"/>
      <c r="F15" s="48">
        <v>3</v>
      </c>
      <c r="G15" s="42">
        <f>F15*E15</f>
        <v>0</v>
      </c>
    </row>
    <row r="16" spans="1:7" ht="12.5" customHeight="1">
      <c r="A16" s="5"/>
      <c r="B16" s="39" t="s">
        <v>98</v>
      </c>
      <c r="C16" s="43" t="s">
        <v>99</v>
      </c>
      <c r="D16" s="33" t="s">
        <v>1</v>
      </c>
      <c r="E16" s="41"/>
      <c r="F16" s="48">
        <v>1</v>
      </c>
      <c r="G16" s="42">
        <f>F16*E16</f>
        <v>0</v>
      </c>
    </row>
    <row r="17" spans="1:12" ht="12.5" customHeight="1">
      <c r="A17" s="5"/>
      <c r="B17" s="39" t="s">
        <v>100</v>
      </c>
      <c r="C17" s="43" t="s">
        <v>101</v>
      </c>
      <c r="D17" s="33" t="s">
        <v>1</v>
      </c>
      <c r="E17" s="41"/>
      <c r="F17" s="48">
        <v>2</v>
      </c>
      <c r="G17" s="42">
        <f>F17*E17</f>
        <v>0</v>
      </c>
    </row>
    <row r="18" spans="1:12" ht="12.75" customHeight="1">
      <c r="A18" s="7"/>
      <c r="B18" s="50"/>
      <c r="C18" s="51"/>
      <c r="D18" s="52"/>
      <c r="E18" s="52"/>
      <c r="F18" s="52"/>
      <c r="G18" s="53">
        <f>SUM(G15:G17)</f>
        <v>0</v>
      </c>
    </row>
    <row r="19" spans="1:12" ht="12.75" customHeight="1">
      <c r="A19" s="8" t="s">
        <v>102</v>
      </c>
      <c r="B19" s="38" t="s">
        <v>103</v>
      </c>
      <c r="C19" s="44"/>
      <c r="D19" s="30"/>
      <c r="E19" s="30"/>
      <c r="F19" s="49"/>
      <c r="G19" s="31"/>
    </row>
    <row r="20" spans="1:12" ht="12.75" customHeight="1">
      <c r="A20" s="5"/>
      <c r="B20" s="39" t="s">
        <v>104</v>
      </c>
      <c r="C20" s="43" t="s">
        <v>105</v>
      </c>
      <c r="D20" s="33" t="s">
        <v>28</v>
      </c>
      <c r="E20" s="41"/>
      <c r="F20" s="48">
        <v>1</v>
      </c>
      <c r="G20" s="42">
        <f>F20*E20</f>
        <v>0</v>
      </c>
    </row>
    <row r="21" spans="1:12" ht="12.75" customHeight="1">
      <c r="A21" s="7"/>
      <c r="B21" s="50"/>
      <c r="C21" s="51"/>
      <c r="D21" s="52"/>
      <c r="E21" s="52"/>
      <c r="F21" s="52"/>
      <c r="G21" s="53">
        <f>SUM(G20:G20)</f>
        <v>0</v>
      </c>
    </row>
    <row r="22" spans="1:12" ht="12.75" customHeight="1">
      <c r="A22" s="8" t="s">
        <v>106</v>
      </c>
      <c r="B22" s="38" t="s">
        <v>55</v>
      </c>
      <c r="C22" s="44"/>
      <c r="D22" s="30"/>
      <c r="E22" s="54"/>
      <c r="F22" s="30"/>
      <c r="G22" s="31"/>
    </row>
    <row r="23" spans="1:12" ht="14.15" customHeight="1">
      <c r="A23" s="5"/>
      <c r="B23" s="39" t="s">
        <v>107</v>
      </c>
      <c r="C23" s="43" t="s">
        <v>61</v>
      </c>
      <c r="D23" s="33" t="s">
        <v>23</v>
      </c>
      <c r="E23" s="41"/>
      <c r="F23" s="48">
        <v>63</v>
      </c>
      <c r="G23" s="55">
        <f>F23*E23</f>
        <v>0</v>
      </c>
      <c r="I23"/>
      <c r="J23"/>
      <c r="K23"/>
      <c r="L23"/>
    </row>
    <row r="24" spans="1:12" ht="12.75" customHeight="1">
      <c r="A24" s="5"/>
      <c r="B24" s="39" t="s">
        <v>108</v>
      </c>
      <c r="C24" s="43" t="s">
        <v>90</v>
      </c>
      <c r="D24" s="33" t="s">
        <v>1</v>
      </c>
      <c r="E24" s="41"/>
      <c r="F24" s="48">
        <f>F17+F16+F15</f>
        <v>6</v>
      </c>
      <c r="G24" s="42">
        <f>F24*E24</f>
        <v>0</v>
      </c>
    </row>
    <row r="25" spans="1:12" ht="12.75" customHeight="1">
      <c r="A25" s="7"/>
      <c r="B25" s="50"/>
      <c r="C25" s="51"/>
      <c r="D25" s="52"/>
      <c r="E25" s="52"/>
      <c r="F25" s="52"/>
      <c r="G25" s="53">
        <f>SUM(G23:G24)</f>
        <v>0</v>
      </c>
    </row>
    <row r="26" spans="1:12" ht="12.75" customHeight="1">
      <c r="A26" s="40"/>
      <c r="B26" s="10"/>
      <c r="C26" s="11" t="s">
        <v>33</v>
      </c>
      <c r="D26" s="34"/>
      <c r="E26" s="34"/>
      <c r="F26" s="35"/>
      <c r="G26" s="45">
        <f>G18+G13+G21+G25</f>
        <v>0</v>
      </c>
    </row>
    <row r="27" spans="1:12" ht="12.75" customHeight="1">
      <c r="A27" s="9"/>
      <c r="B27" s="12"/>
      <c r="C27" s="13" t="s">
        <v>32</v>
      </c>
      <c r="D27" s="23"/>
      <c r="E27" s="23"/>
      <c r="F27" s="36">
        <f>F26*19.6%</f>
        <v>0</v>
      </c>
      <c r="G27" s="46">
        <f>G26*0.2</f>
        <v>0</v>
      </c>
    </row>
    <row r="28" spans="1:12" ht="12.75" customHeight="1">
      <c r="A28" s="14"/>
      <c r="B28" s="15"/>
      <c r="C28" s="16" t="s">
        <v>34</v>
      </c>
      <c r="D28" s="24"/>
      <c r="E28" s="24"/>
      <c r="F28" s="37">
        <f>F26+F27</f>
        <v>0</v>
      </c>
      <c r="G28" s="47">
        <f>SUM(G26:G27)</f>
        <v>0</v>
      </c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A1:L26"/>
  <sheetViews>
    <sheetView showZeros="0" view="pageBreakPreview" zoomScale="125" zoomScaleNormal="100" zoomScaleSheetLayoutView="125" workbookViewId="0">
      <selection activeCell="B9" sqref="B9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0.81640625" style="2" customWidth="1"/>
    <col min="4" max="4" width="5" style="21" customWidth="1"/>
    <col min="5" max="5" width="11.1796875" style="21" customWidth="1"/>
    <col min="6" max="6" width="9.81640625" style="21" customWidth="1"/>
    <col min="7" max="7" width="12.81640625" style="21" customWidth="1"/>
    <col min="8" max="8" width="4.1796875" style="2" customWidth="1"/>
    <col min="9" max="16384" width="10.453125" style="2"/>
  </cols>
  <sheetData>
    <row r="1" spans="1:7" ht="36.75" customHeight="1">
      <c r="A1" s="133" t="s">
        <v>71</v>
      </c>
      <c r="B1" s="134"/>
      <c r="C1" s="134"/>
      <c r="D1" s="134"/>
      <c r="E1" s="134"/>
      <c r="F1" s="134"/>
      <c r="G1" s="135"/>
    </row>
    <row r="2" spans="1:7">
      <c r="A2" s="126" t="s">
        <v>72</v>
      </c>
      <c r="B2" s="126"/>
      <c r="C2" s="126"/>
      <c r="D2" s="126"/>
      <c r="E2" s="126"/>
      <c r="F2" s="126"/>
      <c r="G2" s="126"/>
    </row>
    <row r="3" spans="1:7" ht="5.25" customHeight="1"/>
    <row r="4" spans="1:7" s="3" customFormat="1" ht="34" customHeight="1">
      <c r="A4" s="127" t="s">
        <v>53</v>
      </c>
      <c r="B4" s="128"/>
      <c r="C4" s="128"/>
      <c r="D4" s="128"/>
      <c r="E4" s="128"/>
      <c r="F4" s="128"/>
      <c r="G4" s="129"/>
    </row>
    <row r="5" spans="1:7" ht="12.75" customHeight="1">
      <c r="A5" s="1"/>
      <c r="B5" s="1"/>
      <c r="D5" s="22"/>
      <c r="E5" s="22"/>
      <c r="F5" s="22"/>
      <c r="G5" s="22"/>
    </row>
    <row r="6" spans="1:7" ht="15" customHeight="1">
      <c r="A6" s="19" t="s">
        <v>4</v>
      </c>
      <c r="B6" s="27" t="s">
        <v>29</v>
      </c>
      <c r="C6" s="25" t="s">
        <v>46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5" customHeight="1">
      <c r="A8" s="110"/>
      <c r="B8" s="111" t="s">
        <v>133</v>
      </c>
      <c r="C8" s="111"/>
      <c r="D8" s="111"/>
      <c r="E8" s="111"/>
      <c r="F8" s="111"/>
      <c r="G8" s="112"/>
    </row>
    <row r="9" spans="1:7" ht="12.75" customHeight="1">
      <c r="A9" s="8" t="s">
        <v>109</v>
      </c>
      <c r="B9" s="38" t="s">
        <v>30</v>
      </c>
      <c r="C9" s="29"/>
      <c r="D9" s="30"/>
      <c r="E9" s="30"/>
      <c r="F9" s="30"/>
      <c r="G9" s="31"/>
    </row>
    <row r="10" spans="1:7" ht="12.75" customHeight="1">
      <c r="A10" s="6"/>
      <c r="B10" s="39" t="s">
        <v>110</v>
      </c>
      <c r="C10" s="32" t="s">
        <v>26</v>
      </c>
      <c r="D10" s="33" t="s">
        <v>8</v>
      </c>
      <c r="E10" s="41"/>
      <c r="F10" s="48">
        <v>1</v>
      </c>
      <c r="G10" s="42">
        <f>F10*E10</f>
        <v>0</v>
      </c>
    </row>
    <row r="11" spans="1:7" ht="12.75" customHeight="1">
      <c r="A11" s="6"/>
      <c r="B11" s="39" t="s">
        <v>111</v>
      </c>
      <c r="C11" s="32" t="s">
        <v>27</v>
      </c>
      <c r="D11" s="33" t="s">
        <v>8</v>
      </c>
      <c r="E11" s="41"/>
      <c r="F11" s="48">
        <v>1</v>
      </c>
      <c r="G11" s="42">
        <f>F11*E11</f>
        <v>0</v>
      </c>
    </row>
    <row r="12" spans="1:7" ht="12.75" customHeight="1">
      <c r="A12" s="6"/>
      <c r="B12" s="39" t="s">
        <v>112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7" ht="12.75" customHeight="1">
      <c r="A13" s="7"/>
      <c r="B13" s="50"/>
      <c r="C13" s="51"/>
      <c r="D13" s="52"/>
      <c r="E13" s="52"/>
      <c r="F13" s="52"/>
      <c r="G13" s="53">
        <f>SUM(G10:G12)</f>
        <v>0</v>
      </c>
    </row>
    <row r="14" spans="1:7" ht="12.75" customHeight="1">
      <c r="A14" s="8" t="s">
        <v>113</v>
      </c>
      <c r="B14" s="38" t="s">
        <v>70</v>
      </c>
      <c r="C14" s="44"/>
      <c r="D14" s="30"/>
      <c r="E14" s="30"/>
      <c r="F14" s="30"/>
      <c r="G14" s="31"/>
    </row>
    <row r="15" spans="1:7" ht="12.75" customHeight="1">
      <c r="A15" s="5"/>
      <c r="B15" s="39" t="s">
        <v>114</v>
      </c>
      <c r="C15" s="43" t="s">
        <v>57</v>
      </c>
      <c r="D15" s="33" t="s">
        <v>1</v>
      </c>
      <c r="E15" s="41"/>
      <c r="F15" s="48">
        <v>2</v>
      </c>
      <c r="G15" s="42">
        <f>F15*E15</f>
        <v>0</v>
      </c>
    </row>
    <row r="16" spans="1:7" ht="12.5" customHeight="1">
      <c r="A16" s="5"/>
      <c r="B16" s="39" t="s">
        <v>115</v>
      </c>
      <c r="C16" s="43" t="s">
        <v>99</v>
      </c>
      <c r="D16" s="33" t="s">
        <v>1</v>
      </c>
      <c r="E16" s="41"/>
      <c r="F16" s="48">
        <v>1</v>
      </c>
      <c r="G16" s="42">
        <f>F16*E16</f>
        <v>0</v>
      </c>
    </row>
    <row r="17" spans="1:12" ht="12.5" customHeight="1">
      <c r="A17" s="5"/>
      <c r="B17" s="39" t="s">
        <v>116</v>
      </c>
      <c r="C17" s="43" t="s">
        <v>117</v>
      </c>
      <c r="D17" s="33" t="s">
        <v>1</v>
      </c>
      <c r="E17" s="41"/>
      <c r="F17" s="48">
        <v>1</v>
      </c>
      <c r="G17" s="42">
        <f>F17*E17</f>
        <v>0</v>
      </c>
    </row>
    <row r="18" spans="1:12" ht="12.5" customHeight="1">
      <c r="A18" s="5"/>
      <c r="B18" s="39" t="s">
        <v>118</v>
      </c>
      <c r="C18" s="43" t="s">
        <v>119</v>
      </c>
      <c r="D18" s="33" t="s">
        <v>1</v>
      </c>
      <c r="E18" s="41"/>
      <c r="F18" s="48">
        <v>1</v>
      </c>
      <c r="G18" s="42">
        <f>F18*E18</f>
        <v>0</v>
      </c>
    </row>
    <row r="19" spans="1:12" ht="12.75" customHeight="1">
      <c r="A19" s="7"/>
      <c r="B19" s="50"/>
      <c r="C19" s="51"/>
      <c r="D19" s="52"/>
      <c r="E19" s="52"/>
      <c r="F19" s="52"/>
      <c r="G19" s="53">
        <f>SUM(G15:G18)</f>
        <v>0</v>
      </c>
    </row>
    <row r="20" spans="1:12" ht="12.75" customHeight="1">
      <c r="A20" s="8" t="s">
        <v>120</v>
      </c>
      <c r="B20" s="38" t="s">
        <v>55</v>
      </c>
      <c r="C20" s="44"/>
      <c r="D20" s="30"/>
      <c r="E20" s="54"/>
      <c r="F20" s="30"/>
      <c r="G20" s="31"/>
    </row>
    <row r="21" spans="1:12" ht="14.15" customHeight="1">
      <c r="A21" s="5"/>
      <c r="B21" s="39" t="s">
        <v>121</v>
      </c>
      <c r="C21" s="43" t="s">
        <v>61</v>
      </c>
      <c r="D21" s="33" t="s">
        <v>23</v>
      </c>
      <c r="E21" s="41"/>
      <c r="F21" s="48">
        <v>145</v>
      </c>
      <c r="G21" s="55">
        <f>F21*E21</f>
        <v>0</v>
      </c>
      <c r="I21"/>
      <c r="J21"/>
      <c r="K21"/>
      <c r="L21"/>
    </row>
    <row r="22" spans="1:12" ht="12.75" customHeight="1">
      <c r="A22" s="5"/>
      <c r="B22" s="39" t="s">
        <v>122</v>
      </c>
      <c r="C22" s="43" t="s">
        <v>90</v>
      </c>
      <c r="D22" s="33" t="s">
        <v>1</v>
      </c>
      <c r="E22" s="41"/>
      <c r="F22" s="48">
        <f>F15+F16+F17+F18</f>
        <v>5</v>
      </c>
      <c r="G22" s="42">
        <f>F22*E22</f>
        <v>0</v>
      </c>
    </row>
    <row r="23" spans="1:12" ht="12.75" customHeight="1">
      <c r="A23" s="7"/>
      <c r="B23" s="50"/>
      <c r="C23" s="51"/>
      <c r="D23" s="52"/>
      <c r="E23" s="52"/>
      <c r="F23" s="52"/>
      <c r="G23" s="53">
        <f>SUM(G21:G22)</f>
        <v>0</v>
      </c>
    </row>
    <row r="24" spans="1:12" ht="12.75" customHeight="1">
      <c r="A24" s="40"/>
      <c r="B24" s="10"/>
      <c r="C24" s="11" t="s">
        <v>33</v>
      </c>
      <c r="D24" s="34"/>
      <c r="E24" s="34"/>
      <c r="F24" s="35"/>
      <c r="G24" s="45">
        <f>G19+G13+G23</f>
        <v>0</v>
      </c>
    </row>
    <row r="25" spans="1:12" ht="12.75" customHeight="1">
      <c r="A25" s="9"/>
      <c r="B25" s="12"/>
      <c r="C25" s="13" t="s">
        <v>32</v>
      </c>
      <c r="D25" s="23"/>
      <c r="E25" s="23"/>
      <c r="F25" s="36">
        <f>F24*19.6%</f>
        <v>0</v>
      </c>
      <c r="G25" s="46">
        <f>G24*0.2</f>
        <v>0</v>
      </c>
    </row>
    <row r="26" spans="1:12" ht="12.75" customHeight="1">
      <c r="A26" s="14"/>
      <c r="B26" s="15"/>
      <c r="C26" s="16" t="s">
        <v>34</v>
      </c>
      <c r="D26" s="24"/>
      <c r="E26" s="24"/>
      <c r="F26" s="37">
        <f>F24+F25</f>
        <v>0</v>
      </c>
      <c r="G26" s="47">
        <f>SUM(G24:G25)</f>
        <v>0</v>
      </c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K21"/>
  <sheetViews>
    <sheetView showZeros="0" tabSelected="1" view="pageBreakPreview" zoomScale="125" zoomScaleNormal="100" zoomScaleSheetLayoutView="125" workbookViewId="0">
      <selection activeCell="G18" sqref="G18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0.81640625" style="2" customWidth="1"/>
    <col min="4" max="4" width="5" style="21" customWidth="1"/>
    <col min="5" max="5" width="11.1796875" style="21" customWidth="1"/>
    <col min="6" max="6" width="9.81640625" style="21" customWidth="1"/>
    <col min="7" max="7" width="12.81640625" style="21" customWidth="1"/>
    <col min="8" max="8" width="4.1796875" style="2" customWidth="1"/>
    <col min="9" max="16384" width="10.453125" style="2"/>
  </cols>
  <sheetData>
    <row r="1" spans="1:11" ht="36.75" customHeight="1">
      <c r="A1" s="133" t="s">
        <v>71</v>
      </c>
      <c r="B1" s="134"/>
      <c r="C1" s="134"/>
      <c r="D1" s="134"/>
      <c r="E1" s="134"/>
      <c r="F1" s="134"/>
      <c r="G1" s="135"/>
    </row>
    <row r="2" spans="1:11">
      <c r="A2" s="126" t="s">
        <v>72</v>
      </c>
      <c r="B2" s="126"/>
      <c r="C2" s="126"/>
      <c r="D2" s="126"/>
      <c r="E2" s="126"/>
      <c r="F2" s="126"/>
      <c r="G2" s="126"/>
    </row>
    <row r="3" spans="1:11" ht="5.25" customHeight="1"/>
    <row r="4" spans="1:11" s="3" customFormat="1" ht="34" customHeight="1">
      <c r="A4" s="127" t="s">
        <v>53</v>
      </c>
      <c r="B4" s="128"/>
      <c r="C4" s="128"/>
      <c r="D4" s="128"/>
      <c r="E4" s="128"/>
      <c r="F4" s="128"/>
      <c r="G4" s="129"/>
    </row>
    <row r="5" spans="1:11" ht="12.75" customHeight="1">
      <c r="A5" s="1"/>
      <c r="B5" s="1"/>
      <c r="D5" s="22"/>
      <c r="E5" s="22"/>
      <c r="F5" s="22"/>
      <c r="G5" s="22"/>
    </row>
    <row r="6" spans="1:11" ht="15" customHeight="1">
      <c r="A6" s="19" t="s">
        <v>4</v>
      </c>
      <c r="B6" s="27" t="s">
        <v>29</v>
      </c>
      <c r="C6" s="25" t="s">
        <v>46</v>
      </c>
      <c r="D6" s="20"/>
      <c r="E6" s="20"/>
      <c r="F6" s="20"/>
      <c r="G6" s="18"/>
    </row>
    <row r="7" spans="1:11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11" ht="12.75" customHeight="1">
      <c r="A8" s="110"/>
      <c r="B8" s="111" t="s">
        <v>134</v>
      </c>
      <c r="C8" s="111"/>
      <c r="D8" s="111"/>
      <c r="E8" s="111"/>
      <c r="F8" s="111"/>
      <c r="G8" s="112"/>
      <c r="H8"/>
    </row>
    <row r="9" spans="1:11" ht="12.75" customHeight="1">
      <c r="A9" s="8" t="s">
        <v>123</v>
      </c>
      <c r="B9" s="38" t="s">
        <v>59</v>
      </c>
      <c r="C9" s="29"/>
      <c r="D9" s="30"/>
      <c r="E9" s="30"/>
      <c r="F9" s="30"/>
      <c r="G9" s="31"/>
    </row>
    <row r="10" spans="1:11" ht="12.75" customHeight="1">
      <c r="A10" s="6"/>
      <c r="B10" s="39" t="s">
        <v>124</v>
      </c>
      <c r="C10" s="32" t="s">
        <v>26</v>
      </c>
      <c r="D10" s="33" t="s">
        <v>8</v>
      </c>
      <c r="E10" s="41"/>
      <c r="F10" s="48">
        <v>1</v>
      </c>
      <c r="G10" s="42">
        <f>F10*E10</f>
        <v>0</v>
      </c>
    </row>
    <row r="11" spans="1:11" ht="12.75" customHeight="1">
      <c r="A11" s="6"/>
      <c r="B11" s="39" t="s">
        <v>125</v>
      </c>
      <c r="C11" s="32" t="s">
        <v>27</v>
      </c>
      <c r="D11" s="33" t="s">
        <v>8</v>
      </c>
      <c r="E11" s="41"/>
      <c r="F11" s="48">
        <v>1</v>
      </c>
      <c r="G11" s="42">
        <f>F11*E11</f>
        <v>0</v>
      </c>
    </row>
    <row r="12" spans="1:11" ht="12.75" customHeight="1">
      <c r="A12" s="6"/>
      <c r="B12" s="39" t="s">
        <v>126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11" ht="12.75" customHeight="1">
      <c r="A13" s="5" t="s">
        <v>135</v>
      </c>
      <c r="B13" s="115" t="s">
        <v>136</v>
      </c>
      <c r="C13" s="116"/>
      <c r="D13" s="33"/>
      <c r="E13" s="33"/>
      <c r="F13" s="33"/>
      <c r="G13" s="117"/>
    </row>
    <row r="14" spans="1:11" ht="12.75" customHeight="1">
      <c r="A14" s="5"/>
      <c r="B14" s="39" t="s">
        <v>137</v>
      </c>
      <c r="C14" s="43" t="s">
        <v>57</v>
      </c>
      <c r="D14" s="33" t="s">
        <v>1</v>
      </c>
      <c r="E14" s="41"/>
      <c r="F14" s="48">
        <v>1</v>
      </c>
      <c r="G14" s="42">
        <f>F14*E14</f>
        <v>0</v>
      </c>
    </row>
    <row r="15" spans="1:11" ht="12.75" customHeight="1">
      <c r="A15" s="5" t="s">
        <v>138</v>
      </c>
      <c r="B15" s="115" t="s">
        <v>139</v>
      </c>
      <c r="C15" s="116"/>
      <c r="D15" s="33"/>
      <c r="E15" s="33"/>
      <c r="F15" s="33"/>
      <c r="G15" s="117"/>
    </row>
    <row r="16" spans="1:11" ht="12.75" customHeight="1">
      <c r="A16" s="5"/>
      <c r="B16" s="39" t="s">
        <v>140</v>
      </c>
      <c r="C16" s="43" t="s">
        <v>127</v>
      </c>
      <c r="D16" s="33" t="s">
        <v>28</v>
      </c>
      <c r="E16" s="41"/>
      <c r="F16" s="48">
        <v>1</v>
      </c>
      <c r="G16" s="42">
        <f>F16*E16</f>
        <v>0</v>
      </c>
      <c r="J16" s="118"/>
      <c r="K16" s="118"/>
    </row>
    <row r="17" spans="1:7" ht="12.75" customHeight="1">
      <c r="A17" s="7"/>
      <c r="B17" s="50"/>
      <c r="C17" s="51"/>
      <c r="D17" s="52"/>
      <c r="E17" s="52"/>
      <c r="F17" s="52"/>
      <c r="G17" s="53">
        <f>SUM(G10:G16)</f>
        <v>0</v>
      </c>
    </row>
    <row r="18" spans="1:7" ht="12.75" customHeight="1">
      <c r="A18" s="40"/>
      <c r="B18" s="10"/>
      <c r="C18" s="11" t="s">
        <v>33</v>
      </c>
      <c r="D18" s="34"/>
      <c r="E18" s="34"/>
      <c r="F18" s="35"/>
      <c r="G18" s="45">
        <f>G17</f>
        <v>0</v>
      </c>
    </row>
    <row r="19" spans="1:7" ht="12.75" customHeight="1">
      <c r="A19" s="9"/>
      <c r="B19" s="12"/>
      <c r="C19" s="13" t="s">
        <v>32</v>
      </c>
      <c r="D19" s="23"/>
      <c r="E19" s="23"/>
      <c r="F19" s="36">
        <f>F18*19.6%</f>
        <v>0</v>
      </c>
      <c r="G19" s="46">
        <f>G18*0.2</f>
        <v>0</v>
      </c>
    </row>
    <row r="20" spans="1:7" ht="12.75" customHeight="1">
      <c r="A20" s="14"/>
      <c r="B20" s="15"/>
      <c r="C20" s="16" t="s">
        <v>34</v>
      </c>
      <c r="D20" s="24"/>
      <c r="E20" s="24"/>
      <c r="F20" s="37">
        <f>F18+F19</f>
        <v>0</v>
      </c>
      <c r="G20" s="47">
        <f>SUM(G18:G19)</f>
        <v>0</v>
      </c>
    </row>
    <row r="21" spans="1:7" ht="12.75" customHeight="1">
      <c r="A21" s="56"/>
      <c r="B21" s="56"/>
      <c r="C21" s="57"/>
      <c r="D21" s="58"/>
      <c r="E21" s="58"/>
      <c r="F21" s="59"/>
      <c r="G21" s="60"/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Recapitulatif</vt:lpstr>
      <vt:lpstr>Zone 0</vt:lpstr>
      <vt:lpstr>Zone 1 &amp; 2</vt:lpstr>
      <vt:lpstr>Zone 3</vt:lpstr>
      <vt:lpstr>Zone 5</vt:lpstr>
      <vt:lpstr>Zone 6</vt:lpstr>
      <vt:lpstr>Recapitulatif!Zone_d_impression</vt:lpstr>
      <vt:lpstr>'Zone 0'!Zone_d_impression</vt:lpstr>
      <vt:lpstr>'Zone 1 &amp; 2'!Zone_d_impression</vt:lpstr>
      <vt:lpstr>'Zone 3'!Zone_d_impression</vt:lpstr>
      <vt:lpstr>'Zone 5'!Zone_d_impression</vt:lpstr>
      <vt:lpstr>'Zone 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3B Architecture</dc:creator>
  <cp:lastModifiedBy>Benoit Thevenard</cp:lastModifiedBy>
  <cp:lastPrinted>2025-11-28T10:38:08Z</cp:lastPrinted>
  <dcterms:created xsi:type="dcterms:W3CDTF">2000-01-27T14:50:51Z</dcterms:created>
  <dcterms:modified xsi:type="dcterms:W3CDTF">2025-12-12T14:34:58Z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2107041828</vt:i4>
  </property>
  <property fmtid="{D5CDD505-2E9C-101B-9397-08002B2CF9AE}" pid="3" name="_EmailSubject">
    <vt:lpwstr>Héricourt</vt:lpwstr>
  </property>
  <property fmtid="{D5CDD505-2E9C-101B-9397-08002B2CF9AE}" pid="4" name="_AuthorEmail">
    <vt:lpwstr>AWIMHOFF@imhoff.fr</vt:lpwstr>
  </property>
  <property fmtid="{D5CDD505-2E9C-101B-9397-08002B2CF9AE}" pid="5" name="_AuthorEmailDisplayName">
    <vt:lpwstr>André WILLMANN IMHOFF</vt:lpwstr>
  </property>
  <property fmtid="{D5CDD505-2E9C-101B-9397-08002B2CF9AE}" pid="6" name="_ReviewingToolsShownOnce">
    <vt:lpwstr/>
  </property>
</Properties>
</file>